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4709"/>
  <workbookPr showInkAnnotation="0" codeName="ThisWorkbook" autoCompressPictures="0"/>
  <workbookProtection workbookPassword="C088" lockStructure="1"/>
  <bookViews>
    <workbookView xWindow="38380" yWindow="-4200" windowWidth="28460" windowHeight="21060" tabRatio="500"/>
  </bookViews>
  <sheets>
    <sheet name="Offerte-aanvraag KT" sheetId="1" r:id="rId1"/>
  </sheets>
  <definedNames>
    <definedName name="_xlnm.Print_Area" localSheetId="0">'Offerte-aanvraag KT'!$A$1:$J$202</definedName>
    <definedName name="Z_1535C2E6_E241_004C_B42F_03C3AF1B90D4_.wvu.PrintArea" localSheetId="0" hidden="1">'Offerte-aanvraag KT'!$A$1:$I$201</definedName>
  </definedNames>
  <calcPr calcId="140000" concurrentCalc="0"/>
  <customWorkbookViews>
    <customWorkbookView name="Anke Westerlaken - Persoonlijke weergave" guid="{1535C2E6-E241-004C-B42F-03C3AF1B90D4}" mergeInterval="0" personalView="1" xWindow="-73" yWindow="86" windowWidth="1949" windowHeight="972" tabRatio="500" activeSheetId="1"/>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G74" i="1" l="1"/>
  <c r="G66" i="1"/>
  <c r="G68" i="1"/>
  <c r="G70" i="1"/>
  <c r="G72" i="1"/>
  <c r="G76" i="1"/>
  <c r="G78" i="1"/>
  <c r="G80" i="1"/>
  <c r="G82" i="1"/>
  <c r="G84" i="1"/>
  <c r="G86" i="1"/>
  <c r="G88" i="1"/>
  <c r="G90" i="1"/>
  <c r="G41" i="1"/>
  <c r="G27" i="1"/>
  <c r="G29" i="1"/>
  <c r="G31" i="1"/>
  <c r="G33" i="1"/>
  <c r="G35" i="1"/>
  <c r="G37" i="1"/>
  <c r="G39" i="1"/>
  <c r="G43" i="1"/>
  <c r="G45" i="1"/>
  <c r="G47" i="1"/>
  <c r="G49" i="1"/>
  <c r="G51" i="1"/>
  <c r="G162" i="1"/>
  <c r="G119" i="1"/>
  <c r="G105" i="1"/>
  <c r="G107" i="1"/>
  <c r="G109" i="1"/>
  <c r="G111" i="1"/>
  <c r="G113" i="1"/>
  <c r="G115" i="1"/>
  <c r="G117" i="1"/>
  <c r="G121" i="1"/>
  <c r="G123" i="1"/>
  <c r="G125" i="1"/>
  <c r="G127" i="1"/>
  <c r="G130" i="1"/>
  <c r="E135" i="1"/>
  <c r="E137" i="1"/>
  <c r="I139" i="1"/>
  <c r="E56" i="1"/>
  <c r="E58" i="1"/>
  <c r="I60" i="1"/>
  <c r="E95" i="1"/>
  <c r="E97" i="1"/>
  <c r="I99" i="1"/>
  <c r="I156" i="1"/>
  <c r="I162" i="1"/>
  <c r="G167" i="1"/>
  <c r="G169" i="1"/>
  <c r="I165" i="1"/>
  <c r="E167" i="1"/>
  <c r="E169" i="1"/>
  <c r="I173" i="1"/>
  <c r="I183" i="1"/>
  <c r="I181" i="1"/>
  <c r="I179" i="1"/>
  <c r="I187" i="1"/>
</calcChain>
</file>

<file path=xl/sharedStrings.xml><?xml version="1.0" encoding="utf-8"?>
<sst xmlns="http://schemas.openxmlformats.org/spreadsheetml/2006/main" count="169" uniqueCount="104">
  <si>
    <t>I</t>
  </si>
  <si>
    <t>II</t>
  </si>
  <si>
    <t>III</t>
  </si>
  <si>
    <t>IV</t>
  </si>
  <si>
    <t>V</t>
  </si>
  <si>
    <t>VI</t>
  </si>
  <si>
    <t>VII</t>
  </si>
  <si>
    <t>Voornaam</t>
  </si>
  <si>
    <t>Achternaam</t>
  </si>
  <si>
    <t>Functie</t>
  </si>
  <si>
    <t>Telefoonnummer</t>
  </si>
  <si>
    <t>Aanvullende vraag/opmerking</t>
  </si>
  <si>
    <t>Uw gegevens</t>
  </si>
  <si>
    <t>Gewenst aantal</t>
  </si>
  <si>
    <t>Subtotaal</t>
  </si>
  <si>
    <t xml:space="preserve">Subtotaal </t>
  </si>
  <si>
    <t>Uw korting</t>
  </si>
  <si>
    <t>Differentiatie in de klas</t>
  </si>
  <si>
    <t xml:space="preserve">B.T.W. </t>
  </si>
  <si>
    <t xml:space="preserve">Totaal excl. B.T.W. </t>
  </si>
  <si>
    <t xml:space="preserve">Totaal incl. B.T.W. </t>
  </si>
  <si>
    <t>Aanvraag versturen</t>
  </si>
  <si>
    <t>Praktijkmodules  à 2,5 uur</t>
  </si>
  <si>
    <t>Trainingsmodules  à 3x 3,5 uur</t>
  </si>
  <si>
    <t>Kortingsregelingen</t>
  </si>
  <si>
    <t>+</t>
  </si>
  <si>
    <t>Diverse modules</t>
  </si>
  <si>
    <t>€</t>
  </si>
  <si>
    <t>-</t>
  </si>
  <si>
    <t xml:space="preserve"> à </t>
  </si>
  <si>
    <t>(Aan dit formulier kunnen geen rechten worden ontleend. Vraag een offerte aan bij Matis Matters voor een passend aanbod)</t>
  </si>
  <si>
    <t>Résumé</t>
  </si>
  <si>
    <t>E-mailadres</t>
  </si>
  <si>
    <t>vrijgesteld</t>
  </si>
  <si>
    <t>n.v.t.</t>
  </si>
  <si>
    <t>Meer informatie</t>
  </si>
  <si>
    <t>Offerteaanvraag trainingen klassieke talen</t>
  </si>
  <si>
    <t>De rol van grammatica &amp; taalverwerving</t>
  </si>
  <si>
    <t>Woordenschatverwerving en klassieke talen</t>
  </si>
  <si>
    <t>Doorlopende leerlijn Grieks &amp; Latijn</t>
  </si>
  <si>
    <t>Gemeenschappelijk taalbeleid</t>
  </si>
  <si>
    <t>Vertaaldidactiek Grieks &amp; Latijn</t>
  </si>
  <si>
    <t>Integratie taal en cultuur</t>
  </si>
  <si>
    <t>VIII</t>
  </si>
  <si>
    <t>IX</t>
  </si>
  <si>
    <t>X</t>
  </si>
  <si>
    <t>XI</t>
  </si>
  <si>
    <t>XII</t>
  </si>
  <si>
    <t>Doelstellingen onderwijs klassieke talen</t>
  </si>
  <si>
    <t>Hoe toetsing de motivatie beïnvloedt</t>
  </si>
  <si>
    <t>Gedifferentieerd en voorspellend toetsen</t>
  </si>
  <si>
    <t>Wat is summatief &amp; formatief toetsen?</t>
  </si>
  <si>
    <t>Differentiatie: juist voor het gymnasium &amp; vwo+</t>
  </si>
  <si>
    <t>Klassieke talen &amp; 21st century skills</t>
  </si>
  <si>
    <t>Effectief grammaticaonderwijs in de klas</t>
  </si>
  <si>
    <t>Variaties in sturing op woordenschatverwerving</t>
  </si>
  <si>
    <t>Wat is gemeenschappelijk in het talenonderwijs?</t>
  </si>
  <si>
    <t>Griekse en Latijnse lectuur in de klas</t>
  </si>
  <si>
    <t>Integratie taal en cultuur: good practices</t>
  </si>
  <si>
    <t>Lesplanning vanuit leerdoelen</t>
  </si>
  <si>
    <t>Beïnvloed de motivatie d.m.v. toetsing</t>
  </si>
  <si>
    <t>Toetsen maken met de taxonomie van Bloom/RTTI/OBIT</t>
  </si>
  <si>
    <t>Formatief toetsen: de praktijk</t>
  </si>
  <si>
    <t>(Digitale) werkvormen Grieks &amp; Latijn</t>
  </si>
  <si>
    <t>Training effectief grammaticaonderwijs</t>
  </si>
  <si>
    <t>Didactiek woordenschatverwerving in dienst van de lectuur</t>
  </si>
  <si>
    <t>Ontwikkeling doorlopende leerlijn Grieks &amp; Latijn</t>
  </si>
  <si>
    <t>Ontwikkeling gemeenschappelijk taalbeleid</t>
  </si>
  <si>
    <t>Ontwikkeling vertaaldidactiekleerlijn Grieks &amp; Latijn</t>
  </si>
  <si>
    <t>School brede gymnasiale vorming: visie en beleid</t>
  </si>
  <si>
    <t>Training onderwijs gericht op leerdoelen</t>
  </si>
  <si>
    <t>Toetsing &amp; motivatie: beleid ter bevordering van determinatie en doorstroom</t>
  </si>
  <si>
    <t>Training van summatief naar formatief toetsen</t>
  </si>
  <si>
    <t>Training differentiëren m.b.v. de lesmethode</t>
  </si>
  <si>
    <t>Training lesontwerp als professional</t>
  </si>
  <si>
    <t>Individuele coaching docent a.d.h.v. POP</t>
  </si>
  <si>
    <t>Prijs per module per deelnemer</t>
  </si>
  <si>
    <t>a</t>
  </si>
  <si>
    <t>Minder dan 6 deelnemers</t>
  </si>
  <si>
    <t>b</t>
  </si>
  <si>
    <t>Bij 6 deelnemers of meer</t>
  </si>
  <si>
    <t>Vul deze offerte aanvraag in en mail naar annemieke@metismatters.nl</t>
  </si>
  <si>
    <t>Individuele coaching</t>
  </si>
  <si>
    <t xml:space="preserve">Optimaliseer uw persoonlijk ontwikkeltraject. Neem contact met ons op over de mogelijkheden. </t>
  </si>
  <si>
    <t>Prijs per uur</t>
  </si>
  <si>
    <t>op aanvraag</t>
  </si>
  <si>
    <t>versie 06-2014</t>
  </si>
  <si>
    <t>Korting</t>
  </si>
  <si>
    <t>Aantal modules</t>
  </si>
  <si>
    <t>Op elke volgende module bij afname van 2 of meer, mits u geen trainingsmodule afneemt</t>
  </si>
  <si>
    <t>Op het totaal bij de combinatie van een trainingsmodule met twee of meer theorie- en/of praktijkmodules.</t>
  </si>
  <si>
    <t xml:space="preserve">Neemt u trainingsmodules af? </t>
  </si>
  <si>
    <t>NB: slechts korting I of II kan van kracht zijn.</t>
  </si>
  <si>
    <t>Minder dan 11 deelnemers</t>
  </si>
  <si>
    <t>Bij 11 deelnemers of meer</t>
  </si>
  <si>
    <t>Theoriemodules à 1,5 uur</t>
  </si>
  <si>
    <t>Onderwijsinstelling</t>
  </si>
  <si>
    <t>Vestigingsplaats</t>
  </si>
  <si>
    <t>Verstuur uw aanvraag</t>
  </si>
  <si>
    <t>Sla uw wijzigingen op.</t>
  </si>
  <si>
    <t>Klik op aanvraag versturen.</t>
  </si>
  <si>
    <t>En voeg uw offerteaanvraag bij.</t>
  </si>
  <si>
    <t>Aanspreektitel</t>
  </si>
  <si>
    <t xml:space="preserve">Neemt u theorie- en/of praktijkmodule af?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</si>
</sst>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quot;\ #,##0.00_-"/>
    <numFmt numFmtId="165" formatCode="#,##0.00_-"/>
    <numFmt numFmtId="166" formatCode="0#########"/>
  </numFmts>
  <fonts count="22" x14ac:knownFonts="1">
    <font>
      <sz val="12"/>
      <color theme="1"/>
      <name val="Calibri"/>
      <family val="2"/>
      <scheme val="minor"/>
    </font>
    <font>
      <u/>
      <sz val="12"/>
      <color theme="10"/>
      <name val="Calibri"/>
      <family val="2"/>
      <scheme val="minor"/>
    </font>
    <font>
      <u/>
      <sz val="12"/>
      <color theme="11"/>
      <name val="Calibri"/>
      <family val="2"/>
      <scheme val="minor"/>
    </font>
    <font>
      <sz val="8"/>
      <name val="Calibri"/>
      <family val="2"/>
      <scheme val="minor"/>
    </font>
    <font>
      <sz val="12"/>
      <color rgb="FF3B1037"/>
      <name val="Arial"/>
    </font>
    <font>
      <b/>
      <sz val="18"/>
      <color rgb="FF3B1037"/>
      <name val="Arial"/>
    </font>
    <font>
      <b/>
      <sz val="14"/>
      <color rgb="FF3B1037"/>
      <name val="Arial"/>
    </font>
    <font>
      <b/>
      <sz val="12"/>
      <color rgb="FF3B1037"/>
      <name val="Arial"/>
    </font>
    <font>
      <b/>
      <sz val="10"/>
      <color rgb="FF3B1037"/>
      <name val="Arial"/>
    </font>
    <font>
      <sz val="13.2"/>
      <color rgb="FF3B1037"/>
      <name val="Arial"/>
    </font>
    <font>
      <b/>
      <sz val="13.2"/>
      <color rgb="FF3B1037"/>
      <name val="Arial"/>
    </font>
    <font>
      <i/>
      <sz val="12"/>
      <color rgb="FF3B1037"/>
      <name val="Arial"/>
    </font>
    <font>
      <b/>
      <sz val="13"/>
      <color rgb="FF3B1037"/>
      <name val="Arial"/>
    </font>
    <font>
      <sz val="14"/>
      <color rgb="FF3B1037"/>
      <name val="Arial"/>
    </font>
    <font>
      <sz val="14"/>
      <color theme="0"/>
      <name val="Arial"/>
    </font>
    <font>
      <sz val="6"/>
      <color rgb="FF3B1037"/>
      <name val="Arial"/>
    </font>
    <font>
      <sz val="10"/>
      <color rgb="FF3B1037"/>
      <name val="Arial"/>
    </font>
    <font>
      <sz val="12"/>
      <color theme="0"/>
      <name val="Calibri"/>
      <family val="2"/>
      <scheme val="minor"/>
    </font>
    <font>
      <sz val="12"/>
      <color theme="1"/>
      <name val="Arial"/>
    </font>
    <font>
      <sz val="12"/>
      <color theme="0"/>
      <name val="Arial"/>
    </font>
    <font>
      <b/>
      <sz val="12"/>
      <color theme="0"/>
      <name val="Arial"/>
    </font>
    <font>
      <sz val="12"/>
      <name val="Arial"/>
    </font>
  </fonts>
  <fills count="7">
    <fill>
      <patternFill patternType="none"/>
    </fill>
    <fill>
      <patternFill patternType="gray125"/>
    </fill>
    <fill>
      <patternFill patternType="solid">
        <fgColor rgb="FFCEA5CF"/>
        <bgColor indexed="64"/>
      </patternFill>
    </fill>
    <fill>
      <patternFill patternType="solid">
        <fgColor rgb="FF3B1037"/>
        <bgColor indexed="64"/>
      </patternFill>
    </fill>
    <fill>
      <patternFill patternType="solid">
        <fgColor rgb="FF2F0002"/>
        <bgColor indexed="64"/>
      </patternFill>
    </fill>
    <fill>
      <patternFill patternType="solid">
        <fgColor theme="0"/>
        <bgColor indexed="64"/>
      </patternFill>
    </fill>
    <fill>
      <patternFill patternType="solid">
        <fgColor rgb="FFCEA5CF"/>
        <bgColor rgb="FF000000"/>
      </patternFill>
    </fill>
  </fills>
  <borders count="13">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double">
        <color rgb="FF2B0C28"/>
      </bottom>
      <diagonal/>
    </border>
    <border>
      <left style="thin">
        <color theme="0"/>
      </left>
      <right style="thin">
        <color theme="0"/>
      </right>
      <top/>
      <bottom style="thin">
        <color theme="0"/>
      </bottom>
      <diagonal/>
    </border>
    <border>
      <left/>
      <right/>
      <top style="thin">
        <color theme="0"/>
      </top>
      <bottom style="thin">
        <color theme="0"/>
      </bottom>
      <diagonal/>
    </border>
    <border>
      <left/>
      <right style="thin">
        <color rgb="FFFFFFFF"/>
      </right>
      <top style="thin">
        <color rgb="FFFFFFFF"/>
      </top>
      <bottom style="thin">
        <color rgb="FFFFFFFF"/>
      </bottom>
      <diagonal/>
    </border>
    <border>
      <left style="thin">
        <color rgb="FFFFFFFF"/>
      </left>
      <right/>
      <top style="thin">
        <color theme="0"/>
      </top>
      <bottom style="thin">
        <color theme="0"/>
      </bottom>
      <diagonal/>
    </border>
    <border>
      <left style="thin">
        <color theme="0"/>
      </left>
      <right style="thin">
        <color theme="0"/>
      </right>
      <top style="thin">
        <color theme="0"/>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theme="0"/>
      </left>
      <right style="thin">
        <color theme="0"/>
      </right>
      <top style="thin">
        <color theme="0" tint="-0.14999847407452621"/>
      </top>
      <bottom style="thin">
        <color theme="0"/>
      </bottom>
      <diagonal/>
    </border>
  </borders>
  <cellStyleXfs count="80">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117">
    <xf numFmtId="0" fontId="0" fillId="0" borderId="0" xfId="0"/>
    <xf numFmtId="0" fontId="10" fillId="0" borderId="1" xfId="0" applyFont="1" applyFill="1" applyBorder="1" applyAlignment="1" applyProtection="1">
      <alignment horizontal="left"/>
    </xf>
    <xf numFmtId="0" fontId="7" fillId="0" borderId="1" xfId="0" applyFont="1" applyFill="1" applyBorder="1" applyAlignment="1" applyProtection="1">
      <alignment horizontal="center"/>
    </xf>
    <xf numFmtId="164" fontId="7" fillId="0" borderId="1" xfId="0" applyNumberFormat="1" applyFont="1" applyBorder="1" applyAlignment="1" applyProtection="1">
      <alignment horizontal="left"/>
    </xf>
    <xf numFmtId="165" fontId="7" fillId="0" borderId="1" xfId="0" applyNumberFormat="1" applyFont="1" applyBorder="1" applyAlignment="1" applyProtection="1">
      <alignment horizontal="right"/>
    </xf>
    <xf numFmtId="0" fontId="7" fillId="0" borderId="1" xfId="0" applyFont="1" applyFill="1" applyBorder="1" applyAlignment="1" applyProtection="1">
      <alignment horizontal="left"/>
    </xf>
    <xf numFmtId="0" fontId="7" fillId="0" borderId="1" xfId="0" applyFont="1" applyBorder="1" applyAlignment="1" applyProtection="1">
      <alignment horizontal="center"/>
    </xf>
    <xf numFmtId="0" fontId="7" fillId="0" borderId="1" xfId="0" applyFont="1" applyBorder="1" applyProtection="1"/>
    <xf numFmtId="0" fontId="4" fillId="0" borderId="1" xfId="0" applyFont="1" applyBorder="1" applyProtection="1"/>
    <xf numFmtId="0" fontId="5" fillId="0" borderId="1" xfId="0" applyFont="1" applyBorder="1" applyProtection="1"/>
    <xf numFmtId="0" fontId="4" fillId="0" borderId="1" xfId="0" applyFont="1" applyBorder="1" applyAlignment="1" applyProtection="1">
      <alignment horizontal="center"/>
    </xf>
    <xf numFmtId="0" fontId="4" fillId="0" borderId="1" xfId="0" applyFont="1" applyBorder="1" applyAlignment="1" applyProtection="1">
      <alignment horizontal="right"/>
    </xf>
    <xf numFmtId="0" fontId="6" fillId="0" borderId="1" xfId="0" applyFont="1" applyBorder="1" applyProtection="1"/>
    <xf numFmtId="0" fontId="4" fillId="0" borderId="1" xfId="0" applyFont="1" applyFill="1" applyBorder="1" applyProtection="1"/>
    <xf numFmtId="0" fontId="8" fillId="0" borderId="1" xfId="0" applyFont="1" applyBorder="1" applyAlignment="1" applyProtection="1">
      <alignment horizontal="center" vertical="top" wrapText="1"/>
    </xf>
    <xf numFmtId="0" fontId="8" fillId="0" borderId="1" xfId="0" applyFont="1" applyBorder="1" applyAlignment="1" applyProtection="1">
      <alignment vertical="top" wrapText="1"/>
    </xf>
    <xf numFmtId="0" fontId="8" fillId="0" borderId="1" xfId="0" applyFont="1" applyFill="1" applyBorder="1" applyAlignment="1" applyProtection="1">
      <alignment horizontal="right" vertical="top" wrapText="1"/>
    </xf>
    <xf numFmtId="0" fontId="4" fillId="0" borderId="1" xfId="0" applyFont="1" applyFill="1" applyBorder="1" applyAlignment="1" applyProtection="1">
      <alignment horizontal="left"/>
    </xf>
    <xf numFmtId="164" fontId="4" fillId="0" borderId="1" xfId="0" applyNumberFormat="1" applyFont="1" applyBorder="1" applyProtection="1"/>
    <xf numFmtId="164" fontId="4" fillId="0" borderId="7" xfId="0" applyNumberFormat="1" applyFont="1" applyBorder="1" applyProtection="1"/>
    <xf numFmtId="164" fontId="4" fillId="0" borderId="7" xfId="0" applyNumberFormat="1" applyFont="1" applyBorder="1" applyAlignment="1" applyProtection="1">
      <alignment horizontal="right"/>
    </xf>
    <xf numFmtId="164" fontId="4" fillId="0" borderId="1" xfId="0" applyNumberFormat="1" applyFont="1" applyBorder="1" applyAlignment="1" applyProtection="1">
      <alignment horizontal="right"/>
    </xf>
    <xf numFmtId="0" fontId="9" fillId="0" borderId="1" xfId="0" applyFont="1" applyFill="1" applyBorder="1" applyAlignment="1" applyProtection="1">
      <alignment horizontal="left"/>
    </xf>
    <xf numFmtId="165" fontId="4" fillId="0" borderId="1" xfId="0" applyNumberFormat="1" applyFont="1" applyBorder="1" applyAlignment="1" applyProtection="1">
      <alignment horizontal="right"/>
    </xf>
    <xf numFmtId="0" fontId="4" fillId="0" borderId="1" xfId="0" applyFont="1" applyBorder="1" applyAlignment="1" applyProtection="1">
      <alignment horizontal="left"/>
    </xf>
    <xf numFmtId="0" fontId="6" fillId="0" borderId="1" xfId="0" applyFont="1" applyFill="1" applyBorder="1" applyAlignment="1" applyProtection="1">
      <alignment horizontal="left"/>
    </xf>
    <xf numFmtId="165" fontId="8" fillId="0" borderId="1" xfId="0" applyNumberFormat="1" applyFont="1" applyFill="1" applyBorder="1" applyAlignment="1" applyProtection="1">
      <alignment horizontal="right" vertical="top" wrapText="1"/>
    </xf>
    <xf numFmtId="0" fontId="12" fillId="0" borderId="1" xfId="0" applyFont="1" applyFill="1" applyBorder="1" applyAlignment="1" applyProtection="1">
      <alignment horizontal="left"/>
    </xf>
    <xf numFmtId="0" fontId="8" fillId="0" borderId="1" xfId="0" applyFont="1" applyBorder="1" applyAlignment="1" applyProtection="1">
      <alignment horizontal="center" wrapText="1"/>
    </xf>
    <xf numFmtId="0" fontId="8" fillId="0" borderId="1" xfId="0" applyFont="1" applyBorder="1" applyAlignment="1" applyProtection="1">
      <alignment wrapText="1"/>
    </xf>
    <xf numFmtId="165" fontId="8" fillId="0" borderId="1" xfId="0" applyNumberFormat="1" applyFont="1" applyFill="1" applyBorder="1" applyAlignment="1" applyProtection="1">
      <alignment horizontal="right" wrapText="1"/>
    </xf>
    <xf numFmtId="164" fontId="4" fillId="0" borderId="4" xfId="0" applyNumberFormat="1" applyFont="1" applyBorder="1" applyAlignment="1" applyProtection="1">
      <alignment horizontal="right"/>
    </xf>
    <xf numFmtId="165" fontId="4" fillId="0" borderId="4" xfId="0" applyNumberFormat="1" applyFont="1" applyBorder="1" applyAlignment="1" applyProtection="1">
      <alignment horizontal="right"/>
    </xf>
    <xf numFmtId="0" fontId="6" fillId="0" borderId="1" xfId="0" applyFont="1" applyFill="1" applyBorder="1" applyProtection="1"/>
    <xf numFmtId="0" fontId="6" fillId="0" borderId="1" xfId="0" applyFont="1" applyBorder="1" applyAlignment="1" applyProtection="1">
      <alignment horizontal="center"/>
    </xf>
    <xf numFmtId="164" fontId="6" fillId="0" borderId="1" xfId="0" applyNumberFormat="1" applyFont="1" applyBorder="1" applyAlignment="1" applyProtection="1">
      <alignment horizontal="left"/>
    </xf>
    <xf numFmtId="165" fontId="6" fillId="0" borderId="5" xfId="0" applyNumberFormat="1" applyFont="1" applyBorder="1" applyAlignment="1" applyProtection="1">
      <alignment horizontal="right"/>
    </xf>
    <xf numFmtId="0" fontId="13" fillId="0" borderId="1" xfId="0" applyFont="1" applyBorder="1" applyProtection="1"/>
    <xf numFmtId="9" fontId="6" fillId="0" borderId="1" xfId="0" applyNumberFormat="1" applyFont="1" applyBorder="1" applyProtection="1"/>
    <xf numFmtId="2" fontId="14" fillId="0" borderId="1" xfId="0" applyNumberFormat="1" applyFont="1" applyBorder="1" applyProtection="1"/>
    <xf numFmtId="165" fontId="6" fillId="0" borderId="1" xfId="0" applyNumberFormat="1" applyFont="1" applyBorder="1" applyAlignment="1" applyProtection="1">
      <alignment horizontal="right"/>
    </xf>
    <xf numFmtId="0" fontId="4" fillId="0" borderId="1" xfId="0" applyFont="1" applyBorder="1" applyAlignment="1" applyProtection="1">
      <alignment vertical="top"/>
    </xf>
    <xf numFmtId="9" fontId="4" fillId="0" borderId="1" xfId="0" applyNumberFormat="1" applyFont="1" applyBorder="1" applyAlignment="1" applyProtection="1">
      <alignment horizontal="center"/>
    </xf>
    <xf numFmtId="9" fontId="4" fillId="0" borderId="1" xfId="0" applyNumberFormat="1" applyFont="1" applyBorder="1" applyProtection="1"/>
    <xf numFmtId="0" fontId="4" fillId="0" borderId="1" xfId="0" applyFont="1" applyBorder="1" applyAlignment="1" applyProtection="1"/>
    <xf numFmtId="0" fontId="4" fillId="0" borderId="1" xfId="0" applyFont="1" applyBorder="1" applyAlignment="1" applyProtection="1">
      <alignment vertical="center"/>
    </xf>
    <xf numFmtId="0" fontId="4" fillId="0" borderId="1" xfId="0" applyFont="1" applyBorder="1" applyAlignment="1" applyProtection="1">
      <alignment horizontal="center" vertical="center"/>
    </xf>
    <xf numFmtId="0" fontId="15" fillId="0" borderId="1" xfId="0" applyFont="1" applyBorder="1" applyProtection="1"/>
    <xf numFmtId="0" fontId="4" fillId="0" borderId="1" xfId="0" applyFont="1" applyBorder="1" applyAlignment="1" applyProtection="1">
      <alignment horizontal="center"/>
    </xf>
    <xf numFmtId="0" fontId="4" fillId="0" borderId="2" xfId="0" applyFont="1" applyBorder="1" applyProtection="1"/>
    <xf numFmtId="0" fontId="11" fillId="0" borderId="3" xfId="0" applyFont="1" applyBorder="1" applyAlignment="1" applyProtection="1"/>
    <xf numFmtId="0" fontId="11" fillId="0" borderId="2" xfId="0" applyFont="1" applyBorder="1" applyAlignment="1" applyProtection="1">
      <alignment vertical="center"/>
    </xf>
    <xf numFmtId="165" fontId="4" fillId="0" borderId="1" xfId="0" applyNumberFormat="1" applyFont="1" applyBorder="1" applyAlignment="1" applyProtection="1">
      <alignment horizontal="right" vertical="center"/>
    </xf>
    <xf numFmtId="0" fontId="17" fillId="4" borderId="0" xfId="59" applyFont="1" applyFill="1" applyAlignment="1">
      <alignment horizontal="center" vertical="center"/>
    </xf>
    <xf numFmtId="0" fontId="18" fillId="0" borderId="0" xfId="0" applyFont="1"/>
    <xf numFmtId="0" fontId="4" fillId="0" borderId="1" xfId="0" applyFont="1" applyFill="1" applyBorder="1" applyAlignment="1" applyProtection="1">
      <alignment vertical="top"/>
    </xf>
    <xf numFmtId="0" fontId="4" fillId="0" borderId="2" xfId="0" applyFont="1" applyFill="1" applyBorder="1" applyAlignment="1" applyProtection="1">
      <alignment horizontal="left"/>
    </xf>
    <xf numFmtId="0" fontId="4" fillId="0" borderId="9" xfId="0" applyFont="1" applyBorder="1" applyAlignment="1" applyProtection="1">
      <alignment vertical="center"/>
    </xf>
    <xf numFmtId="165" fontId="4" fillId="0" borderId="9" xfId="0" applyNumberFormat="1" applyFont="1" applyBorder="1" applyAlignment="1" applyProtection="1">
      <alignment horizontal="right" vertical="center"/>
    </xf>
    <xf numFmtId="0" fontId="11" fillId="0" borderId="2" xfId="0" applyFont="1" applyFill="1" applyBorder="1" applyAlignment="1" applyProtection="1">
      <alignment vertical="center"/>
    </xf>
    <xf numFmtId="0" fontId="17" fillId="4" borderId="1" xfId="59" applyFont="1" applyFill="1" applyBorder="1" applyAlignment="1" applyProtection="1">
      <alignment horizontal="center" vertical="center"/>
    </xf>
    <xf numFmtId="164" fontId="7" fillId="0" borderId="1" xfId="0" applyNumberFormat="1" applyFont="1" applyFill="1" applyBorder="1" applyAlignment="1" applyProtection="1">
      <alignment horizontal="right"/>
    </xf>
    <xf numFmtId="9" fontId="7" fillId="0" borderId="1" xfId="0" applyNumberFormat="1" applyFont="1" applyBorder="1" applyAlignment="1" applyProtection="1">
      <alignment horizontal="center" vertical="top"/>
    </xf>
    <xf numFmtId="3" fontId="4" fillId="0" borderId="1" xfId="0" applyNumberFormat="1" applyFont="1" applyBorder="1" applyAlignment="1" applyProtection="1">
      <alignment horizontal="center" vertical="top"/>
    </xf>
    <xf numFmtId="164" fontId="7" fillId="0" borderId="1" xfId="0" applyNumberFormat="1" applyFont="1" applyBorder="1" applyAlignment="1" applyProtection="1">
      <alignment horizontal="left" vertical="top"/>
    </xf>
    <xf numFmtId="164" fontId="7" fillId="5" borderId="1" xfId="0" applyNumberFormat="1" applyFont="1" applyFill="1" applyBorder="1" applyAlignment="1" applyProtection="1">
      <alignment horizontal="right"/>
    </xf>
    <xf numFmtId="164" fontId="4" fillId="5" borderId="1" xfId="0" applyNumberFormat="1" applyFont="1" applyFill="1" applyBorder="1" applyAlignment="1" applyProtection="1">
      <alignment horizontal="right"/>
    </xf>
    <xf numFmtId="3" fontId="19" fillId="0" borderId="7" xfId="0" applyNumberFormat="1" applyFont="1" applyBorder="1" applyProtection="1"/>
    <xf numFmtId="164" fontId="19" fillId="0" borderId="1" xfId="0" applyNumberFormat="1" applyFont="1" applyBorder="1" applyProtection="1"/>
    <xf numFmtId="3" fontId="19" fillId="0" borderId="1" xfId="0" applyNumberFormat="1" applyFont="1" applyBorder="1" applyProtection="1"/>
    <xf numFmtId="3" fontId="19" fillId="0" borderId="7" xfId="0" applyNumberFormat="1" applyFont="1" applyBorder="1" applyAlignment="1" applyProtection="1">
      <alignment vertical="center"/>
    </xf>
    <xf numFmtId="0" fontId="19" fillId="0" borderId="1" xfId="0" applyFont="1" applyBorder="1" applyProtection="1"/>
    <xf numFmtId="3" fontId="19" fillId="0" borderId="1" xfId="0" applyNumberFormat="1" applyFont="1" applyBorder="1" applyAlignment="1" applyProtection="1">
      <alignment vertical="center"/>
    </xf>
    <xf numFmtId="164" fontId="7" fillId="5" borderId="1" xfId="0" applyNumberFormat="1" applyFont="1" applyFill="1" applyBorder="1" applyAlignment="1" applyProtection="1">
      <alignment horizontal="left"/>
    </xf>
    <xf numFmtId="0" fontId="4" fillId="0" borderId="1" xfId="0" applyFont="1" applyBorder="1" applyAlignment="1" applyProtection="1">
      <alignment horizontal="center"/>
    </xf>
    <xf numFmtId="2" fontId="7" fillId="5" borderId="1" xfId="0" applyNumberFormat="1" applyFont="1" applyFill="1" applyBorder="1" applyAlignment="1" applyProtection="1">
      <alignment horizontal="right" vertical="top"/>
    </xf>
    <xf numFmtId="0" fontId="4" fillId="5" borderId="8" xfId="0" applyFont="1" applyFill="1" applyBorder="1" applyAlignment="1">
      <alignment horizontal="left"/>
    </xf>
    <xf numFmtId="0" fontId="4" fillId="5" borderId="6" xfId="0" applyFont="1" applyFill="1" applyBorder="1" applyAlignment="1">
      <alignment horizontal="left"/>
    </xf>
    <xf numFmtId="0" fontId="4" fillId="5" borderId="3" xfId="0" applyFont="1" applyFill="1" applyBorder="1" applyAlignment="1">
      <alignment horizontal="left"/>
    </xf>
    <xf numFmtId="0" fontId="4" fillId="0" borderId="1" xfId="0" applyFont="1" applyBorder="1" applyAlignment="1" applyProtection="1">
      <alignment horizontal="center"/>
    </xf>
    <xf numFmtId="0" fontId="4" fillId="0" borderId="1" xfId="0" applyFont="1" applyFill="1" applyBorder="1" applyAlignment="1" applyProtection="1">
      <alignment horizontal="center"/>
    </xf>
    <xf numFmtId="0" fontId="4" fillId="2" borderId="1" xfId="0" applyFont="1" applyFill="1" applyBorder="1" applyAlignment="1" applyProtection="1">
      <alignment horizontal="center"/>
      <protection locked="0"/>
    </xf>
    <xf numFmtId="0" fontId="4" fillId="0" borderId="2" xfId="0" applyFont="1" applyBorder="1" applyAlignment="1" applyProtection="1">
      <alignment horizontal="left" vertical="top" wrapText="1"/>
    </xf>
    <xf numFmtId="0" fontId="4" fillId="0" borderId="3" xfId="0" applyFont="1" applyBorder="1" applyAlignment="1" applyProtection="1">
      <alignment horizontal="left" vertical="top" wrapText="1"/>
    </xf>
    <xf numFmtId="0" fontId="4" fillId="0" borderId="2" xfId="0" applyFont="1" applyBorder="1" applyAlignment="1" applyProtection="1">
      <alignment horizontal="left" wrapText="1"/>
    </xf>
    <xf numFmtId="0" fontId="4" fillId="0" borderId="3" xfId="0" applyFont="1" applyBorder="1" applyAlignment="1" applyProtection="1">
      <alignment horizontal="left" wrapText="1"/>
    </xf>
    <xf numFmtId="0" fontId="4" fillId="0" borderId="2" xfId="59" applyFont="1" applyBorder="1" applyAlignment="1" applyProtection="1">
      <alignment horizontal="center"/>
    </xf>
    <xf numFmtId="0" fontId="4" fillId="0" borderId="3" xfId="59" applyFont="1" applyBorder="1" applyAlignment="1" applyProtection="1">
      <alignment horizontal="center"/>
    </xf>
    <xf numFmtId="0" fontId="4" fillId="0" borderId="2" xfId="0" applyFont="1" applyFill="1" applyBorder="1" applyAlignment="1" applyProtection="1">
      <alignment horizontal="left" vertical="center" wrapText="1"/>
    </xf>
    <xf numFmtId="0" fontId="4" fillId="0" borderId="6" xfId="0" applyFont="1" applyFill="1" applyBorder="1" applyAlignment="1" applyProtection="1">
      <alignment horizontal="left" vertical="center" wrapText="1"/>
    </xf>
    <xf numFmtId="0" fontId="4" fillId="0" borderId="3" xfId="0" applyFont="1" applyFill="1" applyBorder="1" applyAlignment="1" applyProtection="1">
      <alignment horizontal="left" vertical="center" wrapText="1"/>
    </xf>
    <xf numFmtId="0" fontId="8" fillId="0" borderId="2" xfId="0" applyFont="1" applyBorder="1" applyAlignment="1" applyProtection="1">
      <alignment horizontal="left" wrapText="1"/>
    </xf>
    <xf numFmtId="0" fontId="8" fillId="0" borderId="3" xfId="0" applyFont="1" applyBorder="1" applyAlignment="1" applyProtection="1">
      <alignment horizontal="left" wrapText="1"/>
    </xf>
    <xf numFmtId="0" fontId="11" fillId="0" borderId="2" xfId="0" applyFont="1" applyBorder="1" applyAlignment="1" applyProtection="1">
      <alignment horizontal="left" wrapText="1"/>
    </xf>
    <xf numFmtId="0" fontId="11" fillId="0" borderId="3" xfId="0" applyFont="1" applyBorder="1" applyAlignment="1" applyProtection="1">
      <alignment horizontal="left" wrapText="1"/>
    </xf>
    <xf numFmtId="0" fontId="17" fillId="3" borderId="1" xfId="59" applyFont="1" applyFill="1" applyBorder="1" applyAlignment="1" applyProtection="1">
      <alignment horizontal="center" vertical="center"/>
      <protection locked="0"/>
    </xf>
    <xf numFmtId="0" fontId="4" fillId="0" borderId="6" xfId="0" applyFont="1" applyBorder="1" applyAlignment="1" applyProtection="1"/>
    <xf numFmtId="0" fontId="4" fillId="0" borderId="11" xfId="0" applyFont="1" applyBorder="1"/>
    <xf numFmtId="0" fontId="4" fillId="0" borderId="12" xfId="0" applyFont="1" applyBorder="1" applyProtection="1"/>
    <xf numFmtId="0" fontId="4" fillId="0" borderId="12" xfId="0" applyFont="1" applyBorder="1" applyAlignment="1" applyProtection="1">
      <alignment horizontal="center"/>
    </xf>
    <xf numFmtId="0" fontId="4" fillId="0" borderId="12" xfId="0" applyFont="1" applyBorder="1" applyAlignment="1" applyProtection="1">
      <alignment horizontal="right"/>
    </xf>
    <xf numFmtId="0" fontId="16" fillId="0" borderId="2" xfId="0" applyFont="1" applyBorder="1" applyAlignment="1" applyProtection="1">
      <alignment horizontal="left"/>
    </xf>
    <xf numFmtId="0" fontId="16" fillId="0" borderId="6" xfId="0" applyFont="1" applyBorder="1" applyAlignment="1" applyProtection="1">
      <alignment horizontal="left"/>
    </xf>
    <xf numFmtId="0" fontId="16" fillId="0" borderId="3" xfId="0" applyFont="1" applyBorder="1" applyAlignment="1" applyProtection="1">
      <alignment horizontal="left"/>
    </xf>
    <xf numFmtId="0" fontId="4" fillId="2" borderId="2" xfId="0" applyFont="1" applyFill="1" applyBorder="1" applyAlignment="1" applyProtection="1">
      <alignment horizontal="left" wrapText="1"/>
      <protection locked="0"/>
    </xf>
    <xf numFmtId="0" fontId="4" fillId="2" borderId="3" xfId="0" applyFont="1" applyFill="1" applyBorder="1" applyAlignment="1" applyProtection="1">
      <alignment horizontal="left" wrapText="1"/>
      <protection locked="0"/>
    </xf>
    <xf numFmtId="0" fontId="4" fillId="0" borderId="1" xfId="0" applyFont="1" applyBorder="1" applyAlignment="1" applyProtection="1">
      <alignment horizontal="left" wrapText="1"/>
    </xf>
    <xf numFmtId="0" fontId="4" fillId="6" borderId="2" xfId="0" applyFont="1" applyFill="1" applyBorder="1" applyAlignment="1" applyProtection="1">
      <alignment horizontal="left" wrapText="1"/>
      <protection locked="0"/>
    </xf>
    <xf numFmtId="0" fontId="4" fillId="6" borderId="3" xfId="0" applyFont="1" applyFill="1" applyBorder="1" applyAlignment="1" applyProtection="1">
      <alignment horizontal="left" wrapText="1"/>
      <protection locked="0"/>
    </xf>
    <xf numFmtId="166" fontId="4" fillId="2" borderId="2" xfId="0" applyNumberFormat="1" applyFont="1" applyFill="1" applyBorder="1" applyAlignment="1" applyProtection="1">
      <alignment horizontal="left" wrapText="1"/>
      <protection locked="0"/>
    </xf>
    <xf numFmtId="166" fontId="4" fillId="2" borderId="3" xfId="0" applyNumberFormat="1" applyFont="1" applyFill="1" applyBorder="1" applyAlignment="1" applyProtection="1">
      <alignment horizontal="left" wrapText="1"/>
      <protection locked="0"/>
    </xf>
    <xf numFmtId="0" fontId="4" fillId="0" borderId="10" xfId="0" applyFont="1" applyBorder="1"/>
    <xf numFmtId="0" fontId="20" fillId="0" borderId="1" xfId="0" applyFont="1" applyBorder="1" applyAlignment="1" applyProtection="1">
      <alignment horizontal="center"/>
    </xf>
    <xf numFmtId="164" fontId="21" fillId="0" borderId="1" xfId="0" applyNumberFormat="1" applyFont="1" applyBorder="1" applyProtection="1"/>
    <xf numFmtId="1" fontId="4" fillId="2" borderId="2" xfId="0" applyNumberFormat="1" applyFont="1" applyFill="1" applyBorder="1" applyAlignment="1" applyProtection="1">
      <alignment horizontal="center"/>
      <protection locked="0"/>
    </xf>
    <xf numFmtId="1" fontId="4" fillId="2" borderId="2" xfId="0" applyNumberFormat="1" applyFont="1" applyFill="1" applyBorder="1" applyAlignment="1" applyProtection="1">
      <alignment horizontal="center" vertical="center"/>
      <protection locked="0"/>
    </xf>
    <xf numFmtId="1" fontId="4" fillId="6" borderId="10" xfId="0" applyNumberFormat="1" applyFont="1" applyFill="1" applyBorder="1" applyAlignment="1" applyProtection="1">
      <alignment horizontal="center"/>
      <protection locked="0"/>
    </xf>
  </cellXfs>
  <cellStyles count="80">
    <cellStyle name="Gevolgde hyperlink" xfId="2" builtinId="9" hidden="1"/>
    <cellStyle name="Gevolgde hyperlink" xfId="4" builtinId="9" hidden="1"/>
    <cellStyle name="Gevolgde hyperlink" xfId="6" builtinId="9" hidden="1"/>
    <cellStyle name="Gevolgde hyperlink" xfId="8" builtinId="9" hidden="1"/>
    <cellStyle name="Gevolgde hyperlink" xfId="10" builtinId="9" hidden="1"/>
    <cellStyle name="Gevolgde hyperlink" xfId="12" builtinId="9" hidden="1"/>
    <cellStyle name="Gevolgde hyperlink" xfId="14" builtinId="9" hidden="1"/>
    <cellStyle name="Gevolgde hyperlink" xfId="16" builtinId="9" hidden="1"/>
    <cellStyle name="Gevolgde hyperlink" xfId="18" builtinId="9" hidden="1"/>
    <cellStyle name="Gevolgde hyperlink" xfId="20" builtinId="9" hidden="1"/>
    <cellStyle name="Gevolgde hyperlink" xfId="22" builtinId="9" hidden="1"/>
    <cellStyle name="Gevolgde hyperlink" xfId="24" builtinId="9" hidden="1"/>
    <cellStyle name="Gevolgde hyperlink" xfId="26" builtinId="9" hidden="1"/>
    <cellStyle name="Gevolgde hyperlink" xfId="28" builtinId="9" hidden="1"/>
    <cellStyle name="Gevolgde hyperlink" xfId="30" builtinId="9" hidden="1"/>
    <cellStyle name="Gevolgde hyperlink" xfId="32" builtinId="9" hidden="1"/>
    <cellStyle name="Gevolgde hyperlink" xfId="34" builtinId="9" hidden="1"/>
    <cellStyle name="Gevolgde hyperlink" xfId="36" builtinId="9" hidden="1"/>
    <cellStyle name="Gevolgde hyperlink" xfId="38" builtinId="9" hidden="1"/>
    <cellStyle name="Gevolgde hyperlink" xfId="40" builtinId="9" hidden="1"/>
    <cellStyle name="Gevolgde hyperlink" xfId="42" builtinId="9" hidden="1"/>
    <cellStyle name="Gevolgde hyperlink" xfId="44" builtinId="9" hidden="1"/>
    <cellStyle name="Gevolgde hyperlink" xfId="46" builtinId="9" hidden="1"/>
    <cellStyle name="Gevolgde hyperlink" xfId="48" builtinId="9" hidden="1"/>
    <cellStyle name="Gevolgde hyperlink" xfId="50" builtinId="9" hidden="1"/>
    <cellStyle name="Gevolgde hyperlink" xfId="52" builtinId="9" hidden="1"/>
    <cellStyle name="Gevolgde hyperlink" xfId="54" builtinId="9" hidden="1"/>
    <cellStyle name="Gevolgde hyperlink" xfId="56" builtinId="9" hidden="1"/>
    <cellStyle name="Gevolgde hyperlink" xfId="58" builtinId="9" hidden="1"/>
    <cellStyle name="Gevolgde hyperlink" xfId="60" builtinId="9" hidden="1"/>
    <cellStyle name="Gevolgde hyperlink" xfId="61" builtinId="9" hidden="1"/>
    <cellStyle name="Gevolgde hyperlink" xfId="62" builtinId="9" hidden="1"/>
    <cellStyle name="Gevolgde hyperlink" xfId="63" builtinId="9" hidden="1"/>
    <cellStyle name="Gevolgde hyperlink" xfId="64" builtinId="9" hidden="1"/>
    <cellStyle name="Gevolgde hyperlink" xfId="65" builtinId="9" hidden="1"/>
    <cellStyle name="Gevolgde hyperlink" xfId="66" builtinId="9" hidden="1"/>
    <cellStyle name="Gevolgde hyperlink" xfId="67" builtinId="9" hidden="1"/>
    <cellStyle name="Gevolgde hyperlink" xfId="68" builtinId="9" hidden="1"/>
    <cellStyle name="Gevolgde hyperlink" xfId="69" builtinId="9" hidden="1"/>
    <cellStyle name="Gevolgde hyperlink" xfId="70" builtinId="9" hidden="1"/>
    <cellStyle name="Gevolgde hyperlink" xfId="71" builtinId="9" hidden="1"/>
    <cellStyle name="Gevolgde hyperlink" xfId="72" builtinId="9" hidden="1"/>
    <cellStyle name="Gevolgde hyperlink" xfId="73" builtinId="9" hidden="1"/>
    <cellStyle name="Gevolgde hyperlink" xfId="74" builtinId="9" hidden="1"/>
    <cellStyle name="Gevolgde hyperlink" xfId="75" builtinId="9" hidden="1"/>
    <cellStyle name="Gevolgde hyperlink" xfId="76" builtinId="9" hidden="1"/>
    <cellStyle name="Gevolgde hyperlink" xfId="77" builtinId="9" hidden="1"/>
    <cellStyle name="Gevolgde hyperlink" xfId="78" builtinId="9" hidden="1"/>
    <cellStyle name="Gevolgde hyperlink" xfId="79"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cellStyle name="Norma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4" Type="http://schemas.openxmlformats.org/officeDocument/2006/relationships/image" Target="../media/image4.png"/><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203200</xdr:colOff>
      <xdr:row>0</xdr:row>
      <xdr:rowOff>25400</xdr:rowOff>
    </xdr:from>
    <xdr:to>
      <xdr:col>2</xdr:col>
      <xdr:colOff>1343660</xdr:colOff>
      <xdr:row>0</xdr:row>
      <xdr:rowOff>494792</xdr:rowOff>
    </xdr:to>
    <xdr:pic>
      <xdr:nvPicPr>
        <xdr:cNvPr id="2" name="Afbeelding 1" descr="logo.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3200" y="25400"/>
          <a:ext cx="2346960" cy="469392"/>
        </a:xfrm>
        <a:prstGeom prst="rect">
          <a:avLst/>
        </a:prstGeom>
      </xdr:spPr>
    </xdr:pic>
    <xdr:clientData/>
  </xdr:twoCellAnchor>
  <xdr:twoCellAnchor editAs="oneCell">
    <xdr:from>
      <xdr:col>0</xdr:col>
      <xdr:colOff>12700</xdr:colOff>
      <xdr:row>24</xdr:row>
      <xdr:rowOff>0</xdr:rowOff>
    </xdr:from>
    <xdr:to>
      <xdr:col>1</xdr:col>
      <xdr:colOff>11000</xdr:colOff>
      <xdr:row>29</xdr:row>
      <xdr:rowOff>61800</xdr:rowOff>
    </xdr:to>
    <xdr:pic>
      <xdr:nvPicPr>
        <xdr:cNvPr id="6" name="Afbeelding 5" descr="Theorie-01-de-rol-van-grammatica-&amp;-taalverwerving.pn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00" y="3517900"/>
          <a:ext cx="900000" cy="900000"/>
        </a:xfrm>
        <a:prstGeom prst="rect">
          <a:avLst/>
        </a:prstGeom>
      </xdr:spPr>
    </xdr:pic>
    <xdr:clientData/>
  </xdr:twoCellAnchor>
  <xdr:twoCellAnchor editAs="oneCell">
    <xdr:from>
      <xdr:col>0</xdr:col>
      <xdr:colOff>0</xdr:colOff>
      <xdr:row>63</xdr:row>
      <xdr:rowOff>0</xdr:rowOff>
    </xdr:from>
    <xdr:to>
      <xdr:col>0</xdr:col>
      <xdr:colOff>900000</xdr:colOff>
      <xdr:row>68</xdr:row>
      <xdr:rowOff>61800</xdr:rowOff>
    </xdr:to>
    <xdr:pic>
      <xdr:nvPicPr>
        <xdr:cNvPr id="7" name="Afbeelding 6" descr="Praktijk-01-effectief-grammaticaonderwijs-in-de-klas.png"/>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8026400"/>
          <a:ext cx="900000" cy="900000"/>
        </a:xfrm>
        <a:prstGeom prst="rect">
          <a:avLst/>
        </a:prstGeom>
      </xdr:spPr>
    </xdr:pic>
    <xdr:clientData/>
  </xdr:twoCellAnchor>
  <xdr:twoCellAnchor editAs="oneCell">
    <xdr:from>
      <xdr:col>0</xdr:col>
      <xdr:colOff>0</xdr:colOff>
      <xdr:row>102</xdr:row>
      <xdr:rowOff>0</xdr:rowOff>
    </xdr:from>
    <xdr:to>
      <xdr:col>0</xdr:col>
      <xdr:colOff>900000</xdr:colOff>
      <xdr:row>107</xdr:row>
      <xdr:rowOff>61800</xdr:rowOff>
    </xdr:to>
    <xdr:pic>
      <xdr:nvPicPr>
        <xdr:cNvPr id="8" name="Afbeelding 7" descr="Training-01-training-effectief-grammaticaonderwijs.png"/>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12611100"/>
          <a:ext cx="900000" cy="900000"/>
        </a:xfrm>
        <a:prstGeom prst="rect">
          <a:avLst/>
        </a:prstGeom>
      </xdr:spPr>
    </xdr:pic>
    <xdr:clientData/>
  </xdr:twoCellAnchor>
</xdr:wsDr>
</file>

<file path=xl/theme/theme1.xml><?xml version="1.0" encoding="utf-8"?>
<a:theme xmlns:a="http://schemas.openxmlformats.org/drawingml/2006/main" name="Office-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metismatter.wordpress.com/stel-je-eigen-scholing-samen/theoriemodules-sbu-15u/" TargetMode="External"/><Relationship Id="rId4" Type="http://schemas.openxmlformats.org/officeDocument/2006/relationships/hyperlink" Target="http://metismatter.wordpress.com/stel-je-eigen-scholing-samen/praktijkmodules-sbu-25u/" TargetMode="External"/><Relationship Id="rId5" Type="http://schemas.openxmlformats.org/officeDocument/2006/relationships/hyperlink" Target="http://metismatter.wordpress.com/trainingsmodules-3-a-4x-3u/" TargetMode="External"/><Relationship Id="rId6" Type="http://schemas.openxmlformats.org/officeDocument/2006/relationships/hyperlink" Target="http://metismatters.nl/stel-je-eigen-scholing-samen/" TargetMode="External"/><Relationship Id="rId7" Type="http://schemas.openxmlformats.org/officeDocument/2006/relationships/hyperlink" Target="mailto:annemieke@metismatters.nl?subject=Offerteaanvraag%20klassiek%20talen" TargetMode="External"/><Relationship Id="rId8" Type="http://schemas.openxmlformats.org/officeDocument/2006/relationships/drawing" Target="../drawings/drawing1.xml"/><Relationship Id="rId1" Type="http://schemas.openxmlformats.org/officeDocument/2006/relationships/hyperlink" Target="mailto:annemieke@metismatters.nl?subject=Offerteaanvraag%20klassiek%20talen" TargetMode="External"/><Relationship Id="rId2" Type="http://schemas.openxmlformats.org/officeDocument/2006/relationships/hyperlink" Target="mailto:annemieke@metismatters.nl?subject=Offerteaanvraag%20klassiek%20ta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Blad1" enableFormatConditionsCalculation="0">
    <tabColor rgb="FF3B1037"/>
  </sheetPr>
  <dimension ref="A1:O202"/>
  <sheetViews>
    <sheetView tabSelected="1" showRuler="0" view="pageLayout" workbookViewId="0">
      <selection activeCell="K21" sqref="K21"/>
    </sheetView>
  </sheetViews>
  <sheetFormatPr baseColWidth="10" defaultRowHeight="15" x14ac:dyDescent="0"/>
  <cols>
    <col min="1" max="1" width="11.83203125" style="8" customWidth="1"/>
    <col min="2" max="2" width="4" style="8" customWidth="1"/>
    <col min="3" max="3" width="18.6640625" style="8" customWidth="1"/>
    <col min="4" max="4" width="35.6640625" style="8" customWidth="1"/>
    <col min="5" max="5" width="10.83203125" style="10"/>
    <col min="6" max="6" width="3.5" style="8" customWidth="1"/>
    <col min="7" max="7" width="12.1640625" style="8" customWidth="1"/>
    <col min="8" max="8" width="3.5" style="8" customWidth="1"/>
    <col min="9" max="9" width="12.1640625" style="11" customWidth="1"/>
    <col min="10" max="10" width="3.5" style="8" customWidth="1"/>
    <col min="11" max="16384" width="10.83203125" style="8"/>
  </cols>
  <sheetData>
    <row r="1" spans="1:9" ht="47" customHeight="1">
      <c r="A1" s="79"/>
      <c r="B1" s="79"/>
      <c r="C1" s="79"/>
      <c r="D1" s="79"/>
      <c r="E1" s="79"/>
      <c r="F1" s="79"/>
      <c r="G1" s="79"/>
      <c r="H1" s="79"/>
      <c r="I1" s="79"/>
    </row>
    <row r="3" spans="1:9" ht="21">
      <c r="A3" s="9" t="s">
        <v>36</v>
      </c>
    </row>
    <row r="5" spans="1:9">
      <c r="A5" s="76" t="s">
        <v>81</v>
      </c>
      <c r="B5" s="77"/>
      <c r="C5" s="77"/>
      <c r="D5" s="77"/>
      <c r="E5" s="77"/>
      <c r="F5" s="77"/>
      <c r="G5" s="77"/>
      <c r="H5" s="77"/>
      <c r="I5" s="78"/>
    </row>
    <row r="6" spans="1:9">
      <c r="E6" s="74"/>
    </row>
    <row r="7" spans="1:9" ht="17">
      <c r="B7" s="12" t="s">
        <v>12</v>
      </c>
      <c r="C7" s="12"/>
    </row>
    <row r="8" spans="1:9" ht="6" customHeight="1">
      <c r="B8" s="7"/>
      <c r="C8" s="7"/>
    </row>
    <row r="9" spans="1:9" ht="17">
      <c r="B9" s="12"/>
      <c r="C9" s="8" t="s">
        <v>96</v>
      </c>
      <c r="D9" s="104"/>
      <c r="E9" s="105"/>
      <c r="I9" s="8"/>
    </row>
    <row r="10" spans="1:9" ht="6" customHeight="1">
      <c r="B10" s="7"/>
      <c r="D10" s="106"/>
      <c r="E10" s="106"/>
      <c r="I10" s="8"/>
    </row>
    <row r="11" spans="1:9" ht="17">
      <c r="B11" s="12"/>
      <c r="C11" s="8" t="s">
        <v>97</v>
      </c>
      <c r="D11" s="104"/>
      <c r="E11" s="105"/>
      <c r="I11" s="8"/>
    </row>
    <row r="12" spans="1:9" ht="6" customHeight="1">
      <c r="B12" s="7"/>
      <c r="D12" s="106"/>
      <c r="E12" s="106"/>
      <c r="I12" s="8"/>
    </row>
    <row r="13" spans="1:9">
      <c r="C13" s="8" t="s">
        <v>102</v>
      </c>
      <c r="D13" s="104"/>
      <c r="E13" s="105"/>
      <c r="I13" s="8"/>
    </row>
    <row r="14" spans="1:9" ht="6" customHeight="1">
      <c r="D14" s="106"/>
      <c r="E14" s="106"/>
      <c r="I14" s="8"/>
    </row>
    <row r="15" spans="1:9">
      <c r="C15" s="8" t="s">
        <v>7</v>
      </c>
      <c r="D15" s="104"/>
      <c r="E15" s="105"/>
      <c r="I15" s="8"/>
    </row>
    <row r="16" spans="1:9" ht="6" customHeight="1">
      <c r="D16" s="106"/>
      <c r="E16" s="106"/>
      <c r="I16" s="8"/>
    </row>
    <row r="17" spans="1:9">
      <c r="C17" s="13" t="s">
        <v>8</v>
      </c>
      <c r="D17" s="104"/>
      <c r="E17" s="105"/>
      <c r="I17" s="8"/>
    </row>
    <row r="18" spans="1:9" ht="6" customHeight="1">
      <c r="D18" s="106"/>
      <c r="E18" s="106"/>
      <c r="I18" s="8"/>
    </row>
    <row r="19" spans="1:9">
      <c r="C19" s="13" t="s">
        <v>9</v>
      </c>
      <c r="D19" s="107"/>
      <c r="E19" s="108"/>
      <c r="I19" s="8"/>
    </row>
    <row r="20" spans="1:9" ht="6" customHeight="1">
      <c r="D20" s="106"/>
      <c r="E20" s="106"/>
      <c r="I20" s="8"/>
    </row>
    <row r="21" spans="1:9">
      <c r="C21" s="13" t="s">
        <v>10</v>
      </c>
      <c r="D21" s="109"/>
      <c r="E21" s="110"/>
      <c r="I21" s="8"/>
    </row>
    <row r="22" spans="1:9" ht="6" customHeight="1">
      <c r="D22" s="106"/>
      <c r="E22" s="106"/>
      <c r="I22" s="8"/>
    </row>
    <row r="23" spans="1:9">
      <c r="A23" s="13"/>
      <c r="C23" s="13" t="s">
        <v>32</v>
      </c>
      <c r="D23" s="104"/>
      <c r="E23" s="105"/>
      <c r="I23" s="8"/>
    </row>
    <row r="24" spans="1:9">
      <c r="E24" s="74"/>
    </row>
    <row r="25" spans="1:9" ht="24">
      <c r="A25" s="79"/>
      <c r="B25" s="12" t="s">
        <v>95</v>
      </c>
      <c r="C25" s="12"/>
      <c r="E25" s="14" t="s">
        <v>13</v>
      </c>
      <c r="F25" s="15"/>
      <c r="G25" s="15"/>
      <c r="H25" s="15"/>
      <c r="I25" s="16"/>
    </row>
    <row r="26" spans="1:9" ht="6" customHeight="1">
      <c r="A26" s="79"/>
    </row>
    <row r="27" spans="1:9">
      <c r="A27" s="79"/>
      <c r="B27" s="8" t="s">
        <v>0</v>
      </c>
      <c r="C27" s="17" t="s">
        <v>37</v>
      </c>
      <c r="E27" s="114"/>
      <c r="F27" s="18"/>
      <c r="G27" s="67">
        <f>IF(E27&gt;0,1,0)</f>
        <v>0</v>
      </c>
      <c r="H27" s="19"/>
      <c r="I27" s="20"/>
    </row>
    <row r="28" spans="1:9" ht="6" customHeight="1">
      <c r="A28" s="79"/>
      <c r="C28" s="17"/>
      <c r="E28" s="18"/>
      <c r="F28" s="18"/>
      <c r="G28" s="68"/>
      <c r="H28" s="18"/>
      <c r="I28" s="21"/>
    </row>
    <row r="29" spans="1:9">
      <c r="A29" s="79"/>
      <c r="B29" s="8" t="s">
        <v>1</v>
      </c>
      <c r="C29" s="54" t="s">
        <v>38</v>
      </c>
      <c r="E29" s="114"/>
      <c r="F29" s="18"/>
      <c r="G29" s="67">
        <f>IF(E29&gt;0,1,0)</f>
        <v>0</v>
      </c>
      <c r="H29" s="18"/>
      <c r="I29" s="21"/>
    </row>
    <row r="30" spans="1:9" ht="6" customHeight="1">
      <c r="A30" s="79"/>
      <c r="C30" s="17"/>
      <c r="E30" s="18"/>
      <c r="F30" s="18"/>
      <c r="G30" s="68"/>
      <c r="H30" s="18"/>
      <c r="I30" s="21"/>
    </row>
    <row r="31" spans="1:9">
      <c r="A31" s="79"/>
      <c r="B31" s="8" t="s">
        <v>2</v>
      </c>
      <c r="C31" s="54" t="s">
        <v>39</v>
      </c>
      <c r="E31" s="114"/>
      <c r="F31" s="18"/>
      <c r="G31" s="67">
        <f>IF(E31&gt;0,1,0)</f>
        <v>0</v>
      </c>
      <c r="H31" s="18"/>
      <c r="I31" s="21"/>
    </row>
    <row r="32" spans="1:9" ht="6" customHeight="1">
      <c r="A32" s="79"/>
      <c r="C32" s="17"/>
      <c r="E32" s="18"/>
      <c r="F32" s="18"/>
      <c r="G32" s="68"/>
      <c r="H32" s="18"/>
      <c r="I32" s="21"/>
    </row>
    <row r="33" spans="1:9">
      <c r="A33" s="79"/>
      <c r="B33" s="8" t="s">
        <v>3</v>
      </c>
      <c r="C33" s="17" t="s">
        <v>40</v>
      </c>
      <c r="E33" s="114"/>
      <c r="F33" s="18"/>
      <c r="G33" s="67">
        <f>IF(E33&gt;0,1,0)</f>
        <v>0</v>
      </c>
      <c r="H33" s="18"/>
      <c r="I33" s="21"/>
    </row>
    <row r="34" spans="1:9" ht="6" customHeight="1">
      <c r="A34" s="79"/>
      <c r="C34" s="17"/>
      <c r="E34" s="18"/>
      <c r="F34" s="18"/>
      <c r="G34" s="68"/>
      <c r="H34" s="18"/>
      <c r="I34" s="21"/>
    </row>
    <row r="35" spans="1:9">
      <c r="A35" s="79"/>
      <c r="B35" s="8" t="s">
        <v>4</v>
      </c>
      <c r="C35" s="17" t="s">
        <v>41</v>
      </c>
      <c r="E35" s="114"/>
      <c r="F35" s="18"/>
      <c r="G35" s="67">
        <f>IF(E35&gt;0,1,0)</f>
        <v>0</v>
      </c>
      <c r="H35" s="18"/>
      <c r="I35" s="21"/>
    </row>
    <row r="36" spans="1:9" ht="6" customHeight="1">
      <c r="A36" s="79"/>
      <c r="C36" s="17"/>
      <c r="E36" s="18"/>
      <c r="F36" s="18"/>
      <c r="G36" s="68"/>
      <c r="H36" s="18"/>
      <c r="I36" s="21"/>
    </row>
    <row r="37" spans="1:9">
      <c r="A37" s="79"/>
      <c r="B37" s="8" t="s">
        <v>5</v>
      </c>
      <c r="C37" s="17" t="s">
        <v>42</v>
      </c>
      <c r="E37" s="114"/>
      <c r="F37" s="18"/>
      <c r="G37" s="67">
        <f>IF(E37&gt;0,1,0)</f>
        <v>0</v>
      </c>
      <c r="H37" s="18"/>
      <c r="I37" s="21"/>
    </row>
    <row r="38" spans="1:9" ht="6" customHeight="1">
      <c r="A38" s="10"/>
      <c r="C38" s="17"/>
      <c r="E38" s="18"/>
      <c r="F38" s="18"/>
      <c r="G38" s="68"/>
      <c r="H38" s="18"/>
      <c r="I38" s="21"/>
    </row>
    <row r="39" spans="1:9">
      <c r="A39" s="10"/>
      <c r="B39" s="8" t="s">
        <v>6</v>
      </c>
      <c r="C39" s="54" t="s">
        <v>48</v>
      </c>
      <c r="E39" s="114"/>
      <c r="F39" s="18"/>
      <c r="G39" s="67">
        <f>IF(E39&gt;0,1,0)</f>
        <v>0</v>
      </c>
      <c r="H39" s="18"/>
      <c r="I39" s="21"/>
    </row>
    <row r="40" spans="1:9" ht="6" customHeight="1">
      <c r="A40" s="10"/>
      <c r="C40" s="17"/>
      <c r="E40" s="18"/>
      <c r="F40" s="18"/>
      <c r="G40" s="68"/>
      <c r="H40" s="18"/>
      <c r="I40" s="21"/>
    </row>
    <row r="41" spans="1:9">
      <c r="A41" s="10"/>
      <c r="B41" s="8" t="s">
        <v>43</v>
      </c>
      <c r="C41" s="17" t="s">
        <v>49</v>
      </c>
      <c r="E41" s="114"/>
      <c r="F41" s="18"/>
      <c r="G41" s="67">
        <f>IF(E41&gt;0,1,0)</f>
        <v>0</v>
      </c>
      <c r="H41" s="18"/>
      <c r="I41" s="21"/>
    </row>
    <row r="42" spans="1:9" ht="6" customHeight="1">
      <c r="A42" s="10"/>
      <c r="C42" s="17"/>
      <c r="E42" s="18"/>
      <c r="F42" s="18"/>
      <c r="G42" s="68"/>
      <c r="H42" s="18"/>
      <c r="I42" s="21"/>
    </row>
    <row r="43" spans="1:9">
      <c r="A43" s="10"/>
      <c r="B43" s="8" t="s">
        <v>44</v>
      </c>
      <c r="C43" s="54" t="s">
        <v>50</v>
      </c>
      <c r="E43" s="114"/>
      <c r="F43" s="18"/>
      <c r="G43" s="67">
        <f>IF(E43&gt;0,1,0)</f>
        <v>0</v>
      </c>
      <c r="H43" s="18"/>
      <c r="I43" s="21"/>
    </row>
    <row r="44" spans="1:9" ht="6" customHeight="1">
      <c r="A44" s="10"/>
      <c r="C44" s="17"/>
      <c r="E44" s="18"/>
      <c r="F44" s="18"/>
      <c r="G44" s="68"/>
      <c r="H44" s="18"/>
      <c r="I44" s="21"/>
    </row>
    <row r="45" spans="1:9">
      <c r="A45" s="10"/>
      <c r="B45" s="8" t="s">
        <v>45</v>
      </c>
      <c r="C45" s="54" t="s">
        <v>51</v>
      </c>
      <c r="E45" s="114"/>
      <c r="F45" s="18"/>
      <c r="G45" s="67">
        <f>IF(E45&gt;0,1,0)</f>
        <v>0</v>
      </c>
      <c r="H45" s="18"/>
      <c r="I45" s="21"/>
    </row>
    <row r="46" spans="1:9" ht="6" customHeight="1">
      <c r="A46" s="10"/>
      <c r="C46" s="17"/>
      <c r="E46" s="18"/>
      <c r="F46" s="18"/>
      <c r="G46" s="68"/>
      <c r="H46" s="18"/>
      <c r="I46" s="21"/>
    </row>
    <row r="47" spans="1:9">
      <c r="A47" s="10"/>
      <c r="B47" s="8" t="s">
        <v>46</v>
      </c>
      <c r="C47" s="54" t="s">
        <v>52</v>
      </c>
      <c r="E47" s="114"/>
      <c r="F47" s="18"/>
      <c r="G47" s="67">
        <f>IF(E47&gt;0,1,0)</f>
        <v>0</v>
      </c>
      <c r="H47" s="18"/>
      <c r="I47" s="21"/>
    </row>
    <row r="48" spans="1:9" ht="6" customHeight="1">
      <c r="A48" s="10"/>
      <c r="C48" s="22"/>
      <c r="E48" s="18"/>
      <c r="F48" s="10"/>
      <c r="G48" s="68"/>
      <c r="H48" s="18"/>
      <c r="I48" s="21"/>
    </row>
    <row r="49" spans="1:9">
      <c r="A49" s="10"/>
      <c r="B49" s="8" t="s">
        <v>47</v>
      </c>
      <c r="C49" s="17" t="s">
        <v>53</v>
      </c>
      <c r="E49" s="114"/>
      <c r="F49" s="18"/>
      <c r="G49" s="67">
        <f>IF(E49&gt;0,1,0)</f>
        <v>0</v>
      </c>
      <c r="H49" s="18"/>
      <c r="I49" s="21"/>
    </row>
    <row r="50" spans="1:9" ht="6" customHeight="1">
      <c r="A50" s="10"/>
      <c r="C50" s="17"/>
      <c r="E50" s="111"/>
      <c r="F50" s="10"/>
      <c r="G50" s="68"/>
      <c r="H50" s="18"/>
      <c r="I50" s="23"/>
    </row>
    <row r="51" spans="1:9" ht="22" customHeight="1">
      <c r="B51" s="50"/>
      <c r="C51" s="53" t="s">
        <v>35</v>
      </c>
      <c r="D51" s="50"/>
      <c r="G51" s="69">
        <f>SUM(G27:G49)</f>
        <v>0</v>
      </c>
      <c r="I51" s="23"/>
    </row>
    <row r="52" spans="1:9" ht="6" customHeight="1">
      <c r="A52" s="48"/>
      <c r="C52" s="17"/>
      <c r="E52" s="111"/>
      <c r="F52" s="48"/>
      <c r="G52" s="18"/>
      <c r="H52" s="18"/>
      <c r="I52" s="23"/>
    </row>
    <row r="53" spans="1:9" ht="6" customHeight="1">
      <c r="A53" s="48"/>
      <c r="C53" s="17"/>
      <c r="E53" s="111"/>
      <c r="F53" s="48"/>
      <c r="G53" s="18"/>
      <c r="H53" s="18"/>
      <c r="I53" s="23"/>
    </row>
    <row r="54" spans="1:9" s="7" customFormat="1">
      <c r="A54" s="6"/>
      <c r="B54" s="5" t="s">
        <v>76</v>
      </c>
      <c r="E54" s="2"/>
      <c r="F54" s="2"/>
      <c r="G54" s="3"/>
      <c r="H54" s="3"/>
      <c r="I54" s="4"/>
    </row>
    <row r="55" spans="1:9" s="7" customFormat="1" ht="6" customHeight="1">
      <c r="A55" s="6"/>
      <c r="C55" s="5"/>
      <c r="E55" s="2"/>
      <c r="F55" s="2"/>
      <c r="G55" s="3"/>
      <c r="H55" s="3"/>
      <c r="I55" s="4"/>
    </row>
    <row r="56" spans="1:9" s="7" customFormat="1">
      <c r="A56" s="6"/>
      <c r="B56" s="8" t="s">
        <v>77</v>
      </c>
      <c r="C56" s="17" t="s">
        <v>93</v>
      </c>
      <c r="E56" s="2">
        <f>SUMIF(E27:E49,"&lt;11",E27:E49)</f>
        <v>0</v>
      </c>
      <c r="F56" s="2" t="s">
        <v>29</v>
      </c>
      <c r="G56" s="65">
        <v>20</v>
      </c>
      <c r="H56" s="3"/>
      <c r="I56" s="4"/>
    </row>
    <row r="57" spans="1:9" ht="6" customHeight="1">
      <c r="A57" s="48"/>
      <c r="C57" s="22"/>
      <c r="E57" s="111"/>
      <c r="F57" s="48"/>
      <c r="G57" s="66"/>
      <c r="H57" s="18"/>
      <c r="I57" s="21"/>
    </row>
    <row r="58" spans="1:9" s="7" customFormat="1">
      <c r="A58" s="6"/>
      <c r="B58" s="8" t="s">
        <v>79</v>
      </c>
      <c r="C58" s="17" t="s">
        <v>94</v>
      </c>
      <c r="D58" s="8"/>
      <c r="E58" s="2">
        <f>SUMIF(E27:E49,"&gt;10",E27:E49)</f>
        <v>0</v>
      </c>
      <c r="F58" s="2" t="s">
        <v>29</v>
      </c>
      <c r="G58" s="65">
        <v>17.5</v>
      </c>
      <c r="H58" s="3"/>
      <c r="I58" s="4"/>
    </row>
    <row r="59" spans="1:9" ht="6" customHeight="1">
      <c r="A59" s="48"/>
      <c r="C59" s="22"/>
      <c r="E59" s="111"/>
      <c r="F59" s="48"/>
      <c r="G59" s="18"/>
      <c r="H59" s="18"/>
      <c r="I59" s="21"/>
    </row>
    <row r="60" spans="1:9" s="7" customFormat="1">
      <c r="A60" s="6"/>
      <c r="C60" s="5" t="s">
        <v>14</v>
      </c>
      <c r="E60" s="2"/>
      <c r="F60" s="2"/>
      <c r="G60" s="3"/>
      <c r="H60" s="3" t="s">
        <v>27</v>
      </c>
      <c r="I60" s="4">
        <f>E56*G56+E58*G58</f>
        <v>0</v>
      </c>
    </row>
    <row r="61" spans="1:9" ht="6" customHeight="1">
      <c r="A61" s="48"/>
      <c r="C61" s="56"/>
      <c r="D61" s="18"/>
      <c r="E61" s="18"/>
      <c r="F61" s="48"/>
      <c r="G61" s="18"/>
      <c r="H61" s="18"/>
      <c r="I61" s="23"/>
    </row>
    <row r="62" spans="1:9">
      <c r="C62" s="49"/>
      <c r="D62" s="86"/>
      <c r="E62" s="87"/>
      <c r="I62" s="23"/>
    </row>
    <row r="63" spans="1:9">
      <c r="I63" s="23"/>
    </row>
    <row r="64" spans="1:9" ht="24">
      <c r="A64" s="79"/>
      <c r="B64" s="25" t="s">
        <v>22</v>
      </c>
      <c r="C64" s="25"/>
      <c r="E64" s="14" t="s">
        <v>13</v>
      </c>
      <c r="F64" s="15"/>
      <c r="G64" s="15"/>
      <c r="H64" s="15"/>
      <c r="I64" s="26"/>
    </row>
    <row r="65" spans="1:9" ht="6" customHeight="1">
      <c r="A65" s="79"/>
      <c r="B65" s="27"/>
      <c r="C65" s="27"/>
      <c r="E65" s="28"/>
      <c r="F65" s="29"/>
      <c r="G65" s="29"/>
      <c r="H65" s="29"/>
      <c r="I65" s="30"/>
    </row>
    <row r="66" spans="1:9">
      <c r="A66" s="79"/>
      <c r="B66" s="8" t="s">
        <v>0</v>
      </c>
      <c r="C66" s="54" t="s">
        <v>54</v>
      </c>
      <c r="E66" s="114"/>
      <c r="F66" s="18"/>
      <c r="G66" s="67">
        <f>IF(E66&gt;0,1,0)</f>
        <v>0</v>
      </c>
      <c r="H66" s="18"/>
      <c r="I66" s="23"/>
    </row>
    <row r="67" spans="1:9" ht="6" customHeight="1">
      <c r="A67" s="79"/>
      <c r="C67" s="17"/>
      <c r="E67" s="111"/>
      <c r="F67" s="18"/>
      <c r="G67" s="68"/>
      <c r="H67" s="18"/>
      <c r="I67" s="23"/>
    </row>
    <row r="68" spans="1:9">
      <c r="A68" s="79"/>
      <c r="B68" s="8" t="s">
        <v>1</v>
      </c>
      <c r="C68" s="54" t="s">
        <v>55</v>
      </c>
      <c r="E68" s="114"/>
      <c r="F68" s="18"/>
      <c r="G68" s="67">
        <f>IF(E68&gt;0,1,0)</f>
        <v>0</v>
      </c>
      <c r="H68" s="18"/>
      <c r="I68" s="23"/>
    </row>
    <row r="69" spans="1:9" ht="6" customHeight="1">
      <c r="A69" s="79"/>
      <c r="C69" s="17"/>
      <c r="E69" s="111"/>
      <c r="F69" s="18"/>
      <c r="G69" s="68"/>
      <c r="H69" s="18"/>
      <c r="I69" s="23"/>
    </row>
    <row r="70" spans="1:9">
      <c r="A70" s="79"/>
      <c r="B70" s="8" t="s">
        <v>2</v>
      </c>
      <c r="C70" s="54" t="s">
        <v>39</v>
      </c>
      <c r="E70" s="114"/>
      <c r="F70" s="18"/>
      <c r="G70" s="67">
        <f>IF(E70&gt;0,1,0)</f>
        <v>0</v>
      </c>
      <c r="H70" s="18"/>
      <c r="I70" s="23"/>
    </row>
    <row r="71" spans="1:9" ht="6" customHeight="1">
      <c r="A71" s="79"/>
      <c r="C71" s="17"/>
      <c r="E71" s="111"/>
      <c r="F71" s="18"/>
      <c r="G71" s="68"/>
      <c r="H71" s="18"/>
      <c r="I71" s="23"/>
    </row>
    <row r="72" spans="1:9">
      <c r="A72" s="79"/>
      <c r="B72" s="8" t="s">
        <v>3</v>
      </c>
      <c r="C72" s="17" t="s">
        <v>56</v>
      </c>
      <c r="E72" s="114"/>
      <c r="F72" s="18"/>
      <c r="G72" s="67">
        <f>IF(E72&gt;0,1,0)</f>
        <v>0</v>
      </c>
      <c r="H72" s="18"/>
      <c r="I72" s="23"/>
    </row>
    <row r="73" spans="1:9" ht="6" customHeight="1">
      <c r="A73" s="79"/>
      <c r="C73" s="17"/>
      <c r="E73" s="111"/>
      <c r="F73" s="18"/>
      <c r="G73" s="68"/>
      <c r="H73" s="18"/>
      <c r="I73" s="23"/>
    </row>
    <row r="74" spans="1:9">
      <c r="A74" s="79"/>
      <c r="B74" s="8" t="s">
        <v>4</v>
      </c>
      <c r="C74" s="54" t="s">
        <v>57</v>
      </c>
      <c r="E74" s="114"/>
      <c r="F74" s="18"/>
      <c r="G74" s="67">
        <f>IF(E74&gt;0,1,0)</f>
        <v>0</v>
      </c>
      <c r="H74" s="18"/>
      <c r="I74" s="23"/>
    </row>
    <row r="75" spans="1:9" ht="6" customHeight="1">
      <c r="A75" s="79"/>
      <c r="C75" s="17"/>
      <c r="E75" s="111"/>
      <c r="F75" s="18"/>
      <c r="G75" s="68"/>
      <c r="H75" s="18"/>
      <c r="I75" s="23"/>
    </row>
    <row r="76" spans="1:9">
      <c r="A76" s="79"/>
      <c r="B76" s="8" t="s">
        <v>5</v>
      </c>
      <c r="C76" s="54" t="s">
        <v>58</v>
      </c>
      <c r="E76" s="114"/>
      <c r="F76" s="18"/>
      <c r="G76" s="67">
        <f>IF(E76&gt;0,1,0)</f>
        <v>0</v>
      </c>
      <c r="H76" s="18"/>
      <c r="I76" s="23"/>
    </row>
    <row r="77" spans="1:9" ht="6" customHeight="1">
      <c r="A77" s="79"/>
      <c r="C77" s="17"/>
      <c r="E77" s="111"/>
      <c r="F77" s="18"/>
      <c r="G77" s="68"/>
      <c r="H77" s="18"/>
      <c r="I77" s="23"/>
    </row>
    <row r="78" spans="1:9">
      <c r="A78" s="79"/>
      <c r="B78" s="13" t="s">
        <v>6</v>
      </c>
      <c r="C78" s="54" t="s">
        <v>59</v>
      </c>
      <c r="E78" s="114"/>
      <c r="F78" s="18"/>
      <c r="G78" s="67">
        <f>IF(E78&gt;0,1,0)</f>
        <v>0</v>
      </c>
      <c r="H78" s="18"/>
      <c r="I78" s="23"/>
    </row>
    <row r="79" spans="1:9" ht="6" customHeight="1">
      <c r="A79" s="10"/>
      <c r="C79" s="22"/>
      <c r="E79" s="111"/>
      <c r="F79" s="10"/>
      <c r="G79" s="68"/>
      <c r="H79" s="18"/>
      <c r="I79" s="23"/>
    </row>
    <row r="80" spans="1:9">
      <c r="A80" s="10"/>
      <c r="B80" s="13" t="s">
        <v>43</v>
      </c>
      <c r="C80" s="54" t="s">
        <v>60</v>
      </c>
      <c r="E80" s="114"/>
      <c r="F80" s="18"/>
      <c r="G80" s="67">
        <f>IF(E80&gt;0,1,0)</f>
        <v>0</v>
      </c>
      <c r="H80" s="18"/>
      <c r="I80" s="23"/>
    </row>
    <row r="81" spans="1:9" ht="6" customHeight="1">
      <c r="A81" s="10"/>
      <c r="C81" s="22"/>
      <c r="E81" s="111"/>
      <c r="F81" s="10"/>
      <c r="G81" s="68"/>
      <c r="H81" s="18"/>
      <c r="I81" s="23"/>
    </row>
    <row r="82" spans="1:9">
      <c r="A82" s="10"/>
      <c r="B82" s="13" t="s">
        <v>44</v>
      </c>
      <c r="C82" s="54" t="s">
        <v>61</v>
      </c>
      <c r="E82" s="114"/>
      <c r="F82" s="18"/>
      <c r="G82" s="67">
        <f>IF(E82&gt;0,1,0)</f>
        <v>0</v>
      </c>
      <c r="H82" s="18"/>
      <c r="I82" s="23"/>
    </row>
    <row r="83" spans="1:9" ht="6" customHeight="1">
      <c r="A83" s="10"/>
      <c r="C83" s="22"/>
      <c r="E83" s="111"/>
      <c r="F83" s="10"/>
      <c r="G83" s="68"/>
      <c r="H83" s="18"/>
      <c r="I83" s="23"/>
    </row>
    <row r="84" spans="1:9">
      <c r="A84" s="10"/>
      <c r="B84" s="13" t="s">
        <v>45</v>
      </c>
      <c r="C84" s="24" t="s">
        <v>62</v>
      </c>
      <c r="E84" s="114"/>
      <c r="F84" s="18"/>
      <c r="G84" s="67">
        <f>IF(E84&gt;0,1,0)</f>
        <v>0</v>
      </c>
      <c r="H84" s="18"/>
      <c r="I84" s="23"/>
    </row>
    <row r="85" spans="1:9" ht="6" customHeight="1">
      <c r="A85" s="10"/>
      <c r="C85" s="22"/>
      <c r="E85" s="111"/>
      <c r="F85" s="10"/>
      <c r="G85" s="68"/>
      <c r="H85" s="18"/>
      <c r="I85" s="23"/>
    </row>
    <row r="86" spans="1:9">
      <c r="A86" s="10"/>
      <c r="B86" s="13" t="s">
        <v>46</v>
      </c>
      <c r="C86" s="54" t="s">
        <v>17</v>
      </c>
      <c r="E86" s="114"/>
      <c r="F86" s="18"/>
      <c r="G86" s="67">
        <f>IF(E86&gt;0,1,0)</f>
        <v>0</v>
      </c>
      <c r="H86" s="18"/>
      <c r="I86" s="23"/>
    </row>
    <row r="87" spans="1:9" ht="6" customHeight="1">
      <c r="A87" s="10"/>
      <c r="C87" s="22"/>
      <c r="E87" s="111"/>
      <c r="F87" s="10"/>
      <c r="G87" s="68"/>
      <c r="H87" s="18"/>
      <c r="I87" s="23"/>
    </row>
    <row r="88" spans="1:9">
      <c r="A88" s="10"/>
      <c r="B88" s="13" t="s">
        <v>47</v>
      </c>
      <c r="C88" s="54" t="s">
        <v>63</v>
      </c>
      <c r="E88" s="114"/>
      <c r="F88" s="18"/>
      <c r="G88" s="67">
        <f>IF(E88&gt;0,1,0)</f>
        <v>0</v>
      </c>
      <c r="H88" s="18"/>
      <c r="I88" s="23"/>
    </row>
    <row r="89" spans="1:9" ht="6" customHeight="1">
      <c r="E89" s="111"/>
      <c r="G89" s="71"/>
      <c r="I89" s="23"/>
    </row>
    <row r="90" spans="1:9" ht="22" customHeight="1">
      <c r="B90" s="50"/>
      <c r="C90" s="53" t="s">
        <v>35</v>
      </c>
      <c r="D90" s="50"/>
      <c r="E90" s="111"/>
      <c r="G90" s="69">
        <f>SUM(G66:G88)</f>
        <v>0</v>
      </c>
      <c r="I90" s="23"/>
    </row>
    <row r="91" spans="1:9" ht="6" customHeight="1">
      <c r="A91" s="48"/>
      <c r="C91" s="22"/>
      <c r="E91" s="111"/>
      <c r="F91" s="48"/>
      <c r="G91" s="18"/>
      <c r="H91" s="18"/>
      <c r="I91" s="23"/>
    </row>
    <row r="92" spans="1:9" ht="6" customHeight="1">
      <c r="A92" s="48"/>
      <c r="C92" s="22"/>
      <c r="E92" s="111"/>
      <c r="F92" s="48"/>
      <c r="G92" s="18"/>
      <c r="H92" s="18"/>
      <c r="I92" s="23"/>
    </row>
    <row r="93" spans="1:9" s="7" customFormat="1">
      <c r="A93" s="6"/>
      <c r="B93" s="5" t="s">
        <v>76</v>
      </c>
      <c r="E93" s="2"/>
      <c r="F93" s="2"/>
      <c r="G93" s="3"/>
      <c r="H93" s="3"/>
      <c r="I93" s="4"/>
    </row>
    <row r="94" spans="1:9" s="7" customFormat="1" ht="6" customHeight="1">
      <c r="A94" s="6"/>
      <c r="C94" s="5"/>
      <c r="E94" s="2"/>
      <c r="F94" s="2"/>
      <c r="G94" s="73"/>
      <c r="H94" s="3"/>
      <c r="I94" s="4"/>
    </row>
    <row r="95" spans="1:9" s="7" customFormat="1">
      <c r="A95" s="6"/>
      <c r="B95" s="8" t="s">
        <v>77</v>
      </c>
      <c r="C95" s="17" t="s">
        <v>78</v>
      </c>
      <c r="E95" s="2">
        <f>SUMIF(E66:E88,"&lt;6",E66:E88)</f>
        <v>0</v>
      </c>
      <c r="F95" s="2" t="s">
        <v>29</v>
      </c>
      <c r="G95" s="65">
        <v>75</v>
      </c>
      <c r="H95" s="3"/>
      <c r="I95" s="4"/>
    </row>
    <row r="96" spans="1:9" ht="6" customHeight="1">
      <c r="A96" s="48"/>
      <c r="C96" s="22"/>
      <c r="E96" s="111"/>
      <c r="F96" s="48"/>
      <c r="G96" s="66"/>
      <c r="H96" s="18"/>
      <c r="I96" s="21"/>
    </row>
    <row r="97" spans="1:9" s="7" customFormat="1">
      <c r="A97" s="6"/>
      <c r="B97" s="8" t="s">
        <v>79</v>
      </c>
      <c r="C97" s="17" t="s">
        <v>80</v>
      </c>
      <c r="D97" s="8"/>
      <c r="E97" s="2">
        <f>SUMIF(E66:E88,"&gt;5",E66:E88)</f>
        <v>0</v>
      </c>
      <c r="F97" s="2" t="s">
        <v>29</v>
      </c>
      <c r="G97" s="65">
        <v>70</v>
      </c>
      <c r="H97" s="3"/>
      <c r="I97" s="4"/>
    </row>
    <row r="98" spans="1:9" ht="6" customHeight="1">
      <c r="A98" s="48"/>
      <c r="C98" s="22"/>
      <c r="E98" s="111"/>
      <c r="F98" s="48"/>
      <c r="G98" s="18"/>
      <c r="H98" s="18"/>
      <c r="I98" s="21"/>
    </row>
    <row r="99" spans="1:9" s="7" customFormat="1">
      <c r="A99" s="6"/>
      <c r="C99" s="5" t="s">
        <v>14</v>
      </c>
      <c r="E99" s="2"/>
      <c r="F99" s="2"/>
      <c r="G99" s="3"/>
      <c r="H99" s="3" t="s">
        <v>27</v>
      </c>
      <c r="I99" s="4">
        <f>E95*G95+E97*G97</f>
        <v>0</v>
      </c>
    </row>
    <row r="100" spans="1:9" ht="6" customHeight="1">
      <c r="A100" s="48"/>
      <c r="C100" s="22"/>
      <c r="E100" s="111"/>
      <c r="F100" s="48"/>
      <c r="G100" s="18"/>
      <c r="H100" s="18"/>
      <c r="I100" s="23"/>
    </row>
    <row r="101" spans="1:9">
      <c r="C101" s="49"/>
      <c r="E101" s="111"/>
      <c r="I101" s="23"/>
    </row>
    <row r="102" spans="1:9">
      <c r="I102" s="23"/>
    </row>
    <row r="103" spans="1:9" s="13" customFormat="1" ht="24">
      <c r="A103" s="80"/>
      <c r="B103" s="25" t="s">
        <v>23</v>
      </c>
      <c r="C103" s="25"/>
      <c r="E103" s="14" t="s">
        <v>13</v>
      </c>
      <c r="F103" s="15"/>
      <c r="G103" s="15"/>
      <c r="H103" s="15"/>
      <c r="I103" s="26"/>
    </row>
    <row r="104" spans="1:9" s="13" customFormat="1" ht="6" customHeight="1">
      <c r="A104" s="80"/>
      <c r="B104" s="1"/>
      <c r="C104" s="1"/>
      <c r="E104" s="28"/>
      <c r="F104" s="29"/>
      <c r="G104" s="29"/>
      <c r="H104" s="29"/>
      <c r="I104" s="30"/>
    </row>
    <row r="105" spans="1:9" s="13" customFormat="1">
      <c r="A105" s="80"/>
      <c r="B105" s="8" t="s">
        <v>0</v>
      </c>
      <c r="C105" s="54" t="s">
        <v>64</v>
      </c>
      <c r="E105" s="114"/>
      <c r="F105" s="18"/>
      <c r="G105" s="67">
        <f>IF(E105&gt;0,1,0)</f>
        <v>0</v>
      </c>
      <c r="H105" s="18"/>
      <c r="I105" s="23"/>
    </row>
    <row r="106" spans="1:9" s="13" customFormat="1" ht="6" customHeight="1">
      <c r="A106" s="80"/>
      <c r="B106" s="8"/>
      <c r="C106" s="17"/>
      <c r="E106" s="111"/>
      <c r="F106" s="18"/>
      <c r="G106" s="68"/>
      <c r="H106" s="18"/>
      <c r="I106" s="23"/>
    </row>
    <row r="107" spans="1:9" s="13" customFormat="1">
      <c r="A107" s="80"/>
      <c r="B107" s="8" t="s">
        <v>1</v>
      </c>
      <c r="C107" s="54" t="s">
        <v>65</v>
      </c>
      <c r="E107" s="114"/>
      <c r="F107" s="18"/>
      <c r="G107" s="67">
        <f>IF(E107&gt;0,1,0)</f>
        <v>0</v>
      </c>
      <c r="H107" s="18"/>
      <c r="I107" s="23"/>
    </row>
    <row r="108" spans="1:9" s="13" customFormat="1" ht="6" customHeight="1">
      <c r="A108" s="80"/>
      <c r="B108" s="8"/>
      <c r="C108" s="17"/>
      <c r="E108" s="111"/>
      <c r="F108" s="18"/>
      <c r="G108" s="68"/>
      <c r="H108" s="18"/>
      <c r="I108" s="23"/>
    </row>
    <row r="109" spans="1:9" s="13" customFormat="1">
      <c r="A109" s="80"/>
      <c r="B109" s="8" t="s">
        <v>2</v>
      </c>
      <c r="C109" s="54" t="s">
        <v>66</v>
      </c>
      <c r="E109" s="114"/>
      <c r="F109" s="18"/>
      <c r="G109" s="67">
        <f>IF(E109&gt;0,1,0)</f>
        <v>0</v>
      </c>
      <c r="H109" s="18"/>
      <c r="I109" s="23"/>
    </row>
    <row r="110" spans="1:9" s="13" customFormat="1" ht="6" customHeight="1">
      <c r="A110" s="80"/>
      <c r="B110" s="8"/>
      <c r="C110" s="17"/>
      <c r="E110" s="111"/>
      <c r="F110" s="18"/>
      <c r="G110" s="68"/>
      <c r="H110" s="18"/>
      <c r="I110" s="23"/>
    </row>
    <row r="111" spans="1:9" s="13" customFormat="1">
      <c r="A111" s="80"/>
      <c r="B111" s="8" t="s">
        <v>3</v>
      </c>
      <c r="C111" s="54" t="s">
        <v>67</v>
      </c>
      <c r="E111" s="114"/>
      <c r="F111" s="18"/>
      <c r="G111" s="67">
        <f>IF(E111&gt;0,1,0)</f>
        <v>0</v>
      </c>
      <c r="H111" s="18"/>
      <c r="I111" s="23"/>
    </row>
    <row r="112" spans="1:9" s="13" customFormat="1" ht="6" customHeight="1">
      <c r="A112" s="80"/>
      <c r="B112" s="8"/>
      <c r="C112" s="17"/>
      <c r="E112" s="111"/>
      <c r="F112" s="18"/>
      <c r="G112" s="68"/>
      <c r="H112" s="18"/>
      <c r="I112" s="23"/>
    </row>
    <row r="113" spans="1:9" s="13" customFormat="1">
      <c r="A113" s="80"/>
      <c r="B113" s="8" t="s">
        <v>4</v>
      </c>
      <c r="C113" s="54" t="s">
        <v>68</v>
      </c>
      <c r="E113" s="114"/>
      <c r="F113" s="18"/>
      <c r="G113" s="67">
        <f>IF(E113&gt;0,1,0)</f>
        <v>0</v>
      </c>
      <c r="H113" s="18"/>
      <c r="I113" s="23"/>
    </row>
    <row r="114" spans="1:9" s="13" customFormat="1" ht="6" customHeight="1">
      <c r="A114" s="80"/>
      <c r="B114" s="8"/>
      <c r="C114" s="17"/>
      <c r="E114" s="111"/>
      <c r="F114" s="18"/>
      <c r="G114" s="68"/>
      <c r="H114" s="18"/>
      <c r="I114" s="23"/>
    </row>
    <row r="115" spans="1:9" s="13" customFormat="1">
      <c r="A115" s="80"/>
      <c r="B115" s="8" t="s">
        <v>5</v>
      </c>
      <c r="C115" s="54" t="s">
        <v>69</v>
      </c>
      <c r="E115" s="114"/>
      <c r="F115" s="18"/>
      <c r="G115" s="67">
        <f>IF(E115&gt;0,1,0)</f>
        <v>0</v>
      </c>
      <c r="H115" s="18"/>
      <c r="I115" s="23"/>
    </row>
    <row r="116" spans="1:9" s="13" customFormat="1" ht="6" customHeight="1">
      <c r="A116" s="80"/>
      <c r="B116" s="8"/>
      <c r="C116" s="17"/>
      <c r="E116" s="111"/>
      <c r="F116" s="18"/>
      <c r="G116" s="68"/>
      <c r="H116" s="18"/>
      <c r="I116" s="23"/>
    </row>
    <row r="117" spans="1:9" s="13" customFormat="1">
      <c r="A117" s="80"/>
      <c r="B117" s="13" t="s">
        <v>6</v>
      </c>
      <c r="C117" s="54" t="s">
        <v>70</v>
      </c>
      <c r="E117" s="114"/>
      <c r="F117" s="18"/>
      <c r="G117" s="67">
        <f>IF(E117&gt;0,1,0)</f>
        <v>0</v>
      </c>
      <c r="H117" s="18"/>
      <c r="I117" s="23"/>
    </row>
    <row r="118" spans="1:9" ht="6" customHeight="1">
      <c r="A118" s="10"/>
      <c r="C118" s="22"/>
      <c r="E118" s="111"/>
      <c r="F118" s="18"/>
      <c r="G118" s="68"/>
      <c r="H118" s="18"/>
      <c r="I118" s="23"/>
    </row>
    <row r="119" spans="1:9" ht="30" customHeight="1">
      <c r="A119" s="10"/>
      <c r="B119" s="55" t="s">
        <v>43</v>
      </c>
      <c r="C119" s="82" t="s">
        <v>71</v>
      </c>
      <c r="D119" s="83"/>
      <c r="E119" s="115"/>
      <c r="F119" s="18"/>
      <c r="G119" s="70">
        <f>IF(E119&gt;0,1,0)</f>
        <v>0</v>
      </c>
      <c r="H119" s="18"/>
      <c r="I119" s="23"/>
    </row>
    <row r="120" spans="1:9" ht="6" customHeight="1">
      <c r="A120" s="10"/>
      <c r="C120" s="22"/>
      <c r="E120" s="111"/>
      <c r="F120" s="18"/>
      <c r="G120" s="68"/>
      <c r="H120" s="18"/>
      <c r="I120" s="23"/>
    </row>
    <row r="121" spans="1:9">
      <c r="A121" s="10"/>
      <c r="B121" s="13" t="s">
        <v>44</v>
      </c>
      <c r="C121" s="54" t="s">
        <v>72</v>
      </c>
      <c r="E121" s="116"/>
      <c r="F121" s="18"/>
      <c r="G121" s="67">
        <f>IF(E121&gt;0,1,0)</f>
        <v>0</v>
      </c>
      <c r="H121" s="18"/>
      <c r="I121" s="23"/>
    </row>
    <row r="122" spans="1:9" ht="6" customHeight="1">
      <c r="A122" s="10"/>
      <c r="C122" s="22"/>
      <c r="E122" s="111"/>
      <c r="F122" s="18"/>
      <c r="G122" s="68"/>
      <c r="H122" s="18"/>
      <c r="I122" s="23"/>
    </row>
    <row r="123" spans="1:9">
      <c r="A123" s="10"/>
      <c r="B123" s="13" t="s">
        <v>45</v>
      </c>
      <c r="C123" s="24" t="s">
        <v>73</v>
      </c>
      <c r="E123" s="116"/>
      <c r="F123" s="18"/>
      <c r="G123" s="67">
        <f>IF(E123&gt;0,1,0)</f>
        <v>0</v>
      </c>
      <c r="H123" s="18"/>
      <c r="I123" s="23"/>
    </row>
    <row r="124" spans="1:9" ht="6" customHeight="1">
      <c r="A124" s="10"/>
      <c r="C124" s="22"/>
      <c r="E124" s="111"/>
      <c r="F124" s="18"/>
      <c r="G124" s="68"/>
      <c r="H124" s="18"/>
      <c r="I124" s="23"/>
    </row>
    <row r="125" spans="1:9">
      <c r="A125" s="10"/>
      <c r="B125" s="13" t="s">
        <v>46</v>
      </c>
      <c r="C125" s="54" t="s">
        <v>74</v>
      </c>
      <c r="E125" s="116"/>
      <c r="F125" s="18"/>
      <c r="G125" s="67">
        <f>IF(E125&gt;0,1,0)</f>
        <v>0</v>
      </c>
      <c r="H125" s="18"/>
      <c r="I125" s="23"/>
    </row>
    <row r="126" spans="1:9" ht="6" customHeight="1">
      <c r="A126" s="10"/>
      <c r="C126" s="22"/>
      <c r="E126" s="111"/>
      <c r="F126" s="18"/>
      <c r="G126" s="68"/>
      <c r="H126" s="18"/>
      <c r="I126" s="23"/>
    </row>
    <row r="127" spans="1:9">
      <c r="A127" s="10"/>
      <c r="B127" s="13" t="s">
        <v>47</v>
      </c>
      <c r="C127" s="24" t="s">
        <v>75</v>
      </c>
      <c r="E127" s="116"/>
      <c r="F127" s="18"/>
      <c r="G127" s="67">
        <f>IF(E127&gt;0,1,0)</f>
        <v>0</v>
      </c>
      <c r="H127" s="18"/>
      <c r="I127" s="23"/>
    </row>
    <row r="128" spans="1:9" ht="6" customHeight="1">
      <c r="A128" s="10"/>
      <c r="C128" s="22"/>
      <c r="E128" s="111"/>
      <c r="F128" s="18"/>
      <c r="G128" s="68"/>
      <c r="H128" s="18"/>
      <c r="I128" s="23"/>
    </row>
    <row r="129" spans="1:9" ht="6" customHeight="1">
      <c r="G129" s="71"/>
      <c r="I129" s="23"/>
    </row>
    <row r="130" spans="1:9" s="45" customFormat="1" ht="22" customHeight="1">
      <c r="B130" s="51"/>
      <c r="C130" s="53" t="s">
        <v>35</v>
      </c>
      <c r="D130" s="51"/>
      <c r="E130" s="46"/>
      <c r="G130" s="72">
        <f>SUM(G105:G127)</f>
        <v>0</v>
      </c>
      <c r="I130" s="52"/>
    </row>
    <row r="131" spans="1:9" ht="6" customHeight="1">
      <c r="A131" s="48"/>
      <c r="C131" s="22"/>
      <c r="E131" s="111"/>
      <c r="F131" s="18"/>
      <c r="G131" s="113"/>
      <c r="H131" s="18"/>
      <c r="I131" s="23"/>
    </row>
    <row r="132" spans="1:9" ht="6" customHeight="1">
      <c r="A132" s="48"/>
      <c r="C132" s="22"/>
      <c r="E132" s="111"/>
      <c r="F132" s="18"/>
      <c r="G132" s="18"/>
      <c r="H132" s="18"/>
      <c r="I132" s="23"/>
    </row>
    <row r="133" spans="1:9" s="7" customFormat="1">
      <c r="A133" s="6"/>
      <c r="B133" s="5" t="s">
        <v>76</v>
      </c>
      <c r="E133" s="2"/>
      <c r="F133" s="2"/>
      <c r="G133" s="3"/>
      <c r="H133" s="3"/>
      <c r="I133" s="4"/>
    </row>
    <row r="134" spans="1:9" s="7" customFormat="1" ht="6" customHeight="1">
      <c r="A134" s="6"/>
      <c r="C134" s="5"/>
      <c r="E134" s="2"/>
      <c r="F134" s="2"/>
      <c r="G134" s="3"/>
      <c r="H134" s="3"/>
      <c r="I134" s="4"/>
    </row>
    <row r="135" spans="1:9" s="7" customFormat="1">
      <c r="A135" s="6"/>
      <c r="B135" s="8" t="s">
        <v>77</v>
      </c>
      <c r="C135" s="17" t="s">
        <v>78</v>
      </c>
      <c r="E135" s="2">
        <f>SUMIF(E105:E130,"&lt;6",E105:E130)</f>
        <v>0</v>
      </c>
      <c r="F135" s="2" t="s">
        <v>29</v>
      </c>
      <c r="G135" s="65">
        <v>875</v>
      </c>
      <c r="H135" s="3"/>
      <c r="I135" s="4"/>
    </row>
    <row r="136" spans="1:9" ht="6" customHeight="1">
      <c r="A136" s="48"/>
      <c r="C136" s="22"/>
      <c r="E136" s="111"/>
      <c r="F136" s="48"/>
      <c r="G136" s="66"/>
      <c r="H136" s="18"/>
      <c r="I136" s="21"/>
    </row>
    <row r="137" spans="1:9" s="7" customFormat="1">
      <c r="A137" s="6"/>
      <c r="B137" s="8" t="s">
        <v>79</v>
      </c>
      <c r="C137" s="17" t="s">
        <v>80</v>
      </c>
      <c r="D137" s="8"/>
      <c r="E137" s="2">
        <f>SUMIF(E105:E130,"&gt;5",E105:E130)</f>
        <v>0</v>
      </c>
      <c r="F137" s="2" t="s">
        <v>29</v>
      </c>
      <c r="G137" s="65">
        <v>750</v>
      </c>
      <c r="H137" s="3"/>
      <c r="I137" s="4"/>
    </row>
    <row r="138" spans="1:9" ht="6" customHeight="1">
      <c r="A138" s="48"/>
      <c r="C138" s="22"/>
      <c r="E138" s="111"/>
      <c r="F138" s="48"/>
      <c r="G138" s="18"/>
      <c r="H138" s="18"/>
      <c r="I138" s="21"/>
    </row>
    <row r="139" spans="1:9" s="7" customFormat="1">
      <c r="A139" s="6"/>
      <c r="C139" s="5" t="s">
        <v>14</v>
      </c>
      <c r="E139" s="2"/>
      <c r="F139" s="2"/>
      <c r="G139" s="3"/>
      <c r="H139" s="3" t="s">
        <v>27</v>
      </c>
      <c r="I139" s="4">
        <f>E135*G135+E137*G137</f>
        <v>0</v>
      </c>
    </row>
    <row r="140" spans="1:9" ht="6" customHeight="1">
      <c r="A140" s="48"/>
      <c r="C140" s="22"/>
      <c r="E140" s="111"/>
      <c r="F140" s="18"/>
      <c r="G140" s="18"/>
      <c r="H140" s="18"/>
      <c r="I140" s="23"/>
    </row>
    <row r="141" spans="1:9">
      <c r="C141" s="49"/>
      <c r="E141" s="8"/>
      <c r="I141" s="23"/>
    </row>
    <row r="142" spans="1:9">
      <c r="E142" s="48"/>
      <c r="I142" s="23"/>
    </row>
    <row r="143" spans="1:9" s="13" customFormat="1" ht="17">
      <c r="A143" s="45"/>
      <c r="B143" s="25" t="s">
        <v>82</v>
      </c>
      <c r="C143" s="25"/>
      <c r="E143" s="14"/>
      <c r="F143" s="15"/>
      <c r="G143" s="15"/>
      <c r="H143" s="15"/>
      <c r="I143" s="26"/>
    </row>
    <row r="144" spans="1:9" s="13" customFormat="1" ht="6" customHeight="1">
      <c r="A144" s="8"/>
      <c r="B144" s="8"/>
      <c r="C144" s="8"/>
      <c r="D144" s="22"/>
      <c r="E144" s="8"/>
      <c r="F144" s="48"/>
      <c r="G144" s="18"/>
      <c r="H144" s="18"/>
      <c r="I144" s="23"/>
    </row>
    <row r="145" spans="1:10" s="45" customFormat="1" ht="37" customHeight="1">
      <c r="B145" s="88" t="s">
        <v>83</v>
      </c>
      <c r="C145" s="89"/>
      <c r="D145" s="90"/>
      <c r="E145" s="46"/>
      <c r="H145" s="57"/>
      <c r="I145" s="58"/>
    </row>
    <row r="146" spans="1:10" ht="6" customHeight="1">
      <c r="A146" s="48"/>
      <c r="C146" s="22"/>
      <c r="E146" s="8"/>
      <c r="F146" s="48"/>
      <c r="G146" s="18"/>
      <c r="H146" s="18"/>
      <c r="I146" s="21"/>
    </row>
    <row r="147" spans="1:10" s="45" customFormat="1" ht="22" customHeight="1">
      <c r="B147" s="59"/>
      <c r="C147" s="60" t="s">
        <v>35</v>
      </c>
      <c r="D147" s="51"/>
      <c r="E147" s="46"/>
      <c r="I147" s="52"/>
    </row>
    <row r="148" spans="1:10" ht="6" customHeight="1">
      <c r="A148" s="48"/>
      <c r="C148" s="22"/>
      <c r="E148" s="8"/>
      <c r="F148" s="48"/>
      <c r="G148" s="18"/>
      <c r="H148" s="18"/>
      <c r="I148" s="21"/>
    </row>
    <row r="149" spans="1:10" ht="6" customHeight="1">
      <c r="A149" s="48"/>
      <c r="C149" s="22"/>
      <c r="E149" s="48"/>
      <c r="F149" s="48"/>
      <c r="G149" s="18"/>
      <c r="H149" s="18"/>
      <c r="I149" s="21"/>
    </row>
    <row r="150" spans="1:10" s="7" customFormat="1">
      <c r="A150" s="6"/>
      <c r="B150" s="5" t="s">
        <v>84</v>
      </c>
      <c r="E150" s="2"/>
      <c r="F150" s="2"/>
      <c r="G150" s="61">
        <v>85</v>
      </c>
      <c r="H150" s="3"/>
      <c r="I150" s="4"/>
    </row>
    <row r="151" spans="1:10" ht="6" customHeight="1">
      <c r="A151" s="48"/>
      <c r="C151" s="22"/>
      <c r="E151" s="8"/>
      <c r="F151" s="48"/>
      <c r="G151" s="18"/>
      <c r="H151" s="18"/>
      <c r="I151" s="21"/>
    </row>
    <row r="152" spans="1:10" s="7" customFormat="1">
      <c r="A152" s="6"/>
      <c r="C152" s="5" t="s">
        <v>14</v>
      </c>
      <c r="E152" s="2"/>
      <c r="F152" s="2"/>
      <c r="G152" s="3"/>
      <c r="H152" s="3"/>
      <c r="I152" s="4" t="s">
        <v>85</v>
      </c>
    </row>
    <row r="153" spans="1:10" ht="6" customHeight="1">
      <c r="A153" s="48"/>
      <c r="C153" s="22"/>
      <c r="E153" s="8"/>
      <c r="F153" s="18"/>
      <c r="G153" s="18"/>
      <c r="H153" s="18"/>
      <c r="I153" s="23"/>
    </row>
    <row r="154" spans="1:10">
      <c r="E154" s="48"/>
      <c r="I154" s="23"/>
    </row>
    <row r="155" spans="1:10" ht="16" thickBot="1">
      <c r="E155" s="48"/>
      <c r="H155" s="31"/>
      <c r="I155" s="32"/>
      <c r="J155" s="7" t="s">
        <v>25</v>
      </c>
    </row>
    <row r="156" spans="1:10" s="7" customFormat="1" ht="18" thickTop="1">
      <c r="B156" s="33" t="s">
        <v>15</v>
      </c>
      <c r="C156" s="33"/>
      <c r="D156" s="12"/>
      <c r="E156" s="34"/>
      <c r="F156" s="12"/>
      <c r="G156" s="12"/>
      <c r="H156" s="35" t="s">
        <v>27</v>
      </c>
      <c r="I156" s="36">
        <f>I60+I99+I139</f>
        <v>0</v>
      </c>
    </row>
    <row r="157" spans="1:10" ht="6" customHeight="1">
      <c r="A157" s="74"/>
      <c r="D157" s="17"/>
      <c r="E157" s="8"/>
      <c r="F157" s="74"/>
      <c r="G157" s="18"/>
      <c r="H157" s="18"/>
      <c r="I157" s="23"/>
    </row>
    <row r="158" spans="1:10">
      <c r="C158" s="49"/>
      <c r="D158" s="86"/>
      <c r="E158" s="87"/>
      <c r="I158" s="23"/>
    </row>
    <row r="159" spans="1:10">
      <c r="B159" s="98"/>
      <c r="C159" s="98"/>
      <c r="D159" s="98"/>
      <c r="E159" s="99"/>
      <c r="F159" s="98"/>
      <c r="G159" s="98"/>
      <c r="H159" s="98"/>
      <c r="I159" s="100"/>
    </row>
    <row r="160" spans="1:10" ht="24">
      <c r="B160" s="33" t="s">
        <v>24</v>
      </c>
      <c r="C160" s="33"/>
      <c r="D160" s="37"/>
      <c r="E160" s="14" t="s">
        <v>87</v>
      </c>
      <c r="F160" s="38"/>
      <c r="G160" s="14" t="s">
        <v>88</v>
      </c>
      <c r="H160" s="39"/>
      <c r="I160" s="40"/>
    </row>
    <row r="161" spans="1:15" s="13" customFormat="1" ht="6" customHeight="1">
      <c r="A161" s="8"/>
      <c r="B161" s="8"/>
      <c r="C161" s="8"/>
      <c r="D161" s="22"/>
      <c r="E161" s="8"/>
      <c r="F161" s="48"/>
      <c r="G161" s="18"/>
      <c r="H161" s="18"/>
      <c r="I161" s="23"/>
    </row>
    <row r="162" spans="1:15" ht="30" customHeight="1">
      <c r="B162" s="41" t="s">
        <v>0</v>
      </c>
      <c r="C162" s="84" t="s">
        <v>89</v>
      </c>
      <c r="D162" s="85"/>
      <c r="E162" s="62">
        <v>0.1</v>
      </c>
      <c r="G162" s="63" t="str">
        <f>IF(G90+G51&gt;=2,G90+G51,"n.v.t.")</f>
        <v>n.v.t.</v>
      </c>
      <c r="H162" s="64" t="s">
        <v>27</v>
      </c>
      <c r="I162" s="75">
        <f>IF(G130&gt;=1,"n.v.t.",E162*I156)</f>
        <v>0</v>
      </c>
    </row>
    <row r="163" spans="1:15" s="13" customFormat="1" ht="6" customHeight="1">
      <c r="A163" s="8"/>
      <c r="B163" s="8"/>
      <c r="C163" s="22"/>
      <c r="D163" s="8"/>
      <c r="E163" s="8"/>
      <c r="F163" s="8"/>
      <c r="G163" s="8"/>
      <c r="H163" s="8"/>
      <c r="I163" s="8"/>
    </row>
    <row r="164" spans="1:15" ht="15" customHeight="1">
      <c r="B164" s="41"/>
      <c r="C164" s="91"/>
      <c r="D164" s="92"/>
      <c r="E164" s="6"/>
      <c r="I164" s="8"/>
      <c r="N164" s="93"/>
      <c r="O164" s="94"/>
    </row>
    <row r="165" spans="1:15" ht="30" customHeight="1">
      <c r="B165" s="41" t="s">
        <v>1</v>
      </c>
      <c r="C165" s="84" t="s">
        <v>90</v>
      </c>
      <c r="D165" s="85"/>
      <c r="E165" s="62">
        <v>0.05</v>
      </c>
      <c r="H165" s="64" t="s">
        <v>28</v>
      </c>
      <c r="I165" s="75" t="str">
        <f>IF(G167+G169=2,E165*I156,"n.v.t")</f>
        <v>n.v.t</v>
      </c>
    </row>
    <row r="166" spans="1:15" s="13" customFormat="1" ht="6" customHeight="1">
      <c r="A166" s="8"/>
      <c r="B166" s="8"/>
      <c r="C166" s="22"/>
      <c r="D166" s="8"/>
      <c r="E166" s="97"/>
      <c r="F166" s="74"/>
      <c r="G166" s="18"/>
      <c r="H166" s="18"/>
      <c r="I166" s="4"/>
    </row>
    <row r="167" spans="1:15">
      <c r="C167" s="84" t="s">
        <v>103</v>
      </c>
      <c r="D167" s="85"/>
      <c r="E167" s="6" t="str">
        <f>IF(G51+G90&gt;0,"ja","nee")</f>
        <v>nee</v>
      </c>
      <c r="G167" s="112" t="str">
        <f>IF(G51+G90&gt;0,"1","2")</f>
        <v>2</v>
      </c>
      <c r="I167" s="8"/>
    </row>
    <row r="168" spans="1:15" s="13" customFormat="1" ht="6" customHeight="1">
      <c r="A168" s="8"/>
      <c r="B168" s="8"/>
      <c r="C168" s="22"/>
      <c r="D168" s="8"/>
      <c r="E168" s="8"/>
      <c r="F168" s="8"/>
      <c r="G168" s="8"/>
      <c r="H168" s="8"/>
      <c r="I168" s="8"/>
    </row>
    <row r="169" spans="1:15">
      <c r="C169" s="84" t="s">
        <v>91</v>
      </c>
      <c r="D169" s="85"/>
      <c r="E169" s="6" t="str">
        <f>IF(G130&gt;0,"ja","nee")</f>
        <v>nee</v>
      </c>
      <c r="G169" s="112" t="str">
        <f>IF(G130&gt;0,"1","2")</f>
        <v>2</v>
      </c>
      <c r="I169" s="8"/>
    </row>
    <row r="170" spans="1:15" s="13" customFormat="1" ht="6" customHeight="1">
      <c r="A170" s="8"/>
      <c r="B170" s="8"/>
      <c r="C170" s="22"/>
      <c r="D170" s="8"/>
      <c r="E170" s="8"/>
      <c r="F170" s="48"/>
      <c r="G170" s="18"/>
      <c r="H170" s="18"/>
      <c r="I170" s="4"/>
    </row>
    <row r="171" spans="1:15" ht="15" customHeight="1">
      <c r="C171" s="93" t="s">
        <v>92</v>
      </c>
      <c r="D171" s="94"/>
      <c r="E171" s="8"/>
      <c r="I171" s="8"/>
    </row>
    <row r="172" spans="1:15" ht="16" thickBot="1">
      <c r="E172" s="48"/>
      <c r="H172" s="31"/>
      <c r="I172" s="32"/>
      <c r="J172" s="7" t="s">
        <v>25</v>
      </c>
    </row>
    <row r="173" spans="1:15" ht="18" thickTop="1">
      <c r="C173" s="1" t="s">
        <v>16</v>
      </c>
      <c r="D173" s="1"/>
      <c r="E173" s="48"/>
      <c r="H173" s="35" t="s">
        <v>27</v>
      </c>
      <c r="I173" s="40">
        <f>SUM(I162:I165)</f>
        <v>0</v>
      </c>
    </row>
    <row r="174" spans="1:15" ht="6" customHeight="1">
      <c r="A174" s="74"/>
      <c r="D174" s="17"/>
      <c r="E174" s="8"/>
      <c r="F174" s="74"/>
      <c r="G174" s="18"/>
      <c r="H174" s="18"/>
      <c r="I174" s="23"/>
    </row>
    <row r="175" spans="1:15">
      <c r="C175" s="49"/>
      <c r="D175" s="97"/>
      <c r="E175" s="97"/>
      <c r="I175" s="23"/>
    </row>
    <row r="176" spans="1:15">
      <c r="B176" s="98"/>
      <c r="C176" s="98"/>
      <c r="D176" s="98"/>
      <c r="E176" s="99"/>
      <c r="F176" s="98"/>
      <c r="G176" s="98"/>
      <c r="H176" s="98"/>
      <c r="I176" s="100"/>
    </row>
    <row r="177" spans="1:10" s="13" customFormat="1" ht="17">
      <c r="A177" s="8"/>
      <c r="B177" s="12" t="s">
        <v>31</v>
      </c>
      <c r="C177" s="12"/>
      <c r="D177" s="22"/>
      <c r="E177" s="97"/>
      <c r="F177" s="10"/>
      <c r="G177" s="18"/>
      <c r="H177" s="18"/>
      <c r="I177" s="4"/>
    </row>
    <row r="178" spans="1:10" s="13" customFormat="1" ht="6" customHeight="1">
      <c r="A178" s="8"/>
      <c r="B178" s="8"/>
      <c r="C178" s="8"/>
      <c r="D178" s="22"/>
      <c r="E178" s="10"/>
      <c r="F178" s="10"/>
      <c r="G178" s="18"/>
      <c r="H178" s="18"/>
      <c r="I178" s="23"/>
    </row>
    <row r="179" spans="1:10">
      <c r="D179" s="13" t="s">
        <v>26</v>
      </c>
      <c r="H179" s="3" t="s">
        <v>27</v>
      </c>
      <c r="I179" s="4">
        <f>I156</f>
        <v>0</v>
      </c>
    </row>
    <row r="180" spans="1:10" s="13" customFormat="1" ht="6" customHeight="1">
      <c r="A180" s="8"/>
      <c r="B180" s="8"/>
      <c r="C180" s="8"/>
      <c r="D180" s="22"/>
      <c r="E180" s="97"/>
      <c r="F180" s="10"/>
      <c r="G180" s="18"/>
      <c r="H180" s="18"/>
      <c r="I180" s="23"/>
    </row>
    <row r="181" spans="1:10">
      <c r="D181" s="13" t="s">
        <v>16</v>
      </c>
      <c r="H181" s="3" t="s">
        <v>28</v>
      </c>
      <c r="I181" s="4">
        <f>I173</f>
        <v>0</v>
      </c>
    </row>
    <row r="182" spans="1:10" ht="16" thickBot="1">
      <c r="H182" s="31"/>
      <c r="I182" s="32"/>
      <c r="J182" s="7" t="s">
        <v>28</v>
      </c>
    </row>
    <row r="183" spans="1:10" s="7" customFormat="1" ht="18" thickTop="1">
      <c r="D183" s="13" t="s">
        <v>19</v>
      </c>
      <c r="E183" s="34"/>
      <c r="F183" s="12"/>
      <c r="G183" s="12"/>
      <c r="H183" s="3" t="s">
        <v>27</v>
      </c>
      <c r="I183" s="4">
        <f>I156-I173</f>
        <v>0</v>
      </c>
    </row>
    <row r="184" spans="1:10" s="13" customFormat="1" ht="6" customHeight="1">
      <c r="A184" s="8"/>
      <c r="B184" s="8"/>
      <c r="C184" s="8"/>
      <c r="D184" s="22"/>
      <c r="E184" s="97"/>
      <c r="F184" s="10"/>
      <c r="G184" s="18"/>
      <c r="H184" s="18"/>
      <c r="I184" s="4"/>
    </row>
    <row r="185" spans="1:10">
      <c r="D185" s="8" t="s">
        <v>18</v>
      </c>
      <c r="E185" s="42" t="s">
        <v>33</v>
      </c>
      <c r="F185" s="43"/>
      <c r="G185" s="7"/>
      <c r="H185" s="7" t="s">
        <v>28</v>
      </c>
      <c r="I185" s="4" t="s">
        <v>34</v>
      </c>
    </row>
    <row r="186" spans="1:10" ht="16" thickBot="1">
      <c r="H186" s="31"/>
      <c r="I186" s="32"/>
      <c r="J186" s="7" t="s">
        <v>25</v>
      </c>
    </row>
    <row r="187" spans="1:10" ht="18" thickTop="1">
      <c r="D187" s="12" t="s">
        <v>20</v>
      </c>
      <c r="E187" s="34"/>
      <c r="F187" s="12"/>
      <c r="G187" s="12"/>
      <c r="H187" s="35" t="s">
        <v>27</v>
      </c>
      <c r="I187" s="40">
        <f>I183</f>
        <v>0</v>
      </c>
    </row>
    <row r="188" spans="1:10">
      <c r="I188" s="23"/>
    </row>
    <row r="190" spans="1:10" ht="17">
      <c r="B190" s="25" t="s">
        <v>11</v>
      </c>
      <c r="C190" s="25"/>
    </row>
    <row r="191" spans="1:10" s="13" customFormat="1" ht="6" customHeight="1">
      <c r="A191" s="8"/>
      <c r="B191" s="8"/>
      <c r="C191" s="8"/>
      <c r="D191" s="22"/>
      <c r="E191" s="97"/>
      <c r="F191" s="10"/>
      <c r="G191" s="18"/>
      <c r="H191" s="18"/>
      <c r="I191" s="23"/>
    </row>
    <row r="192" spans="1:10" ht="113" customHeight="1">
      <c r="B192" s="81"/>
      <c r="C192" s="81"/>
      <c r="D192" s="81"/>
      <c r="E192" s="81"/>
      <c r="F192" s="81"/>
      <c r="G192" s="81"/>
      <c r="H192" s="81"/>
      <c r="I192" s="81"/>
      <c r="J192" s="44"/>
    </row>
    <row r="194" spans="1:9">
      <c r="E194" s="74"/>
    </row>
    <row r="195" spans="1:9" ht="17">
      <c r="B195" s="25" t="s">
        <v>98</v>
      </c>
      <c r="C195" s="25"/>
      <c r="E195" s="74"/>
    </row>
    <row r="196" spans="1:9">
      <c r="B196" s="8" t="s">
        <v>28</v>
      </c>
      <c r="C196" s="8" t="s">
        <v>99</v>
      </c>
      <c r="E196" s="74"/>
    </row>
    <row r="197" spans="1:9">
      <c r="B197" s="8" t="s">
        <v>28</v>
      </c>
      <c r="C197" s="8" t="s">
        <v>100</v>
      </c>
      <c r="E197" s="74"/>
    </row>
    <row r="198" spans="1:9">
      <c r="B198" s="97" t="s">
        <v>28</v>
      </c>
      <c r="C198" s="96" t="s">
        <v>101</v>
      </c>
      <c r="E198" s="74"/>
    </row>
    <row r="199" spans="1:9">
      <c r="E199" s="74"/>
    </row>
    <row r="200" spans="1:9" s="45" customFormat="1" ht="22" customHeight="1">
      <c r="E200" s="46"/>
      <c r="G200" s="95" t="s">
        <v>21</v>
      </c>
      <c r="H200" s="95"/>
      <c r="I200" s="95"/>
    </row>
    <row r="201" spans="1:9">
      <c r="A201" s="47" t="s">
        <v>86</v>
      </c>
    </row>
    <row r="202" spans="1:9">
      <c r="B202" s="101" t="s">
        <v>30</v>
      </c>
      <c r="C202" s="102"/>
      <c r="D202" s="102"/>
      <c r="E202" s="102"/>
      <c r="F202" s="102"/>
      <c r="G202" s="102"/>
      <c r="H202" s="102"/>
      <c r="I202" s="103"/>
    </row>
  </sheetData>
  <sheetProtection password="C088" sheet="1" objects="1" scenarios="1"/>
  <dataConsolidate/>
  <customSheetViews>
    <customSheetView guid="{1535C2E6-E241-004C-B42F-03C3AF1B90D4}" scale="200" showRuler="0">
      <selection activeCell="B86" sqref="B86:F86"/>
      <pageSetup paperSize="9" scale="55" orientation="portrait" horizontalDpi="4294967292" verticalDpi="4294967292"/>
    </customSheetView>
  </customSheetViews>
  <mergeCells count="27">
    <mergeCell ref="D9:E9"/>
    <mergeCell ref="D11:E11"/>
    <mergeCell ref="D13:E13"/>
    <mergeCell ref="D15:E15"/>
    <mergeCell ref="D17:E17"/>
    <mergeCell ref="D19:E19"/>
    <mergeCell ref="D21:E21"/>
    <mergeCell ref="D23:E23"/>
    <mergeCell ref="C167:D167"/>
    <mergeCell ref="N164:O164"/>
    <mergeCell ref="C169:D169"/>
    <mergeCell ref="G200:I200"/>
    <mergeCell ref="B202:I202"/>
    <mergeCell ref="C171:D171"/>
    <mergeCell ref="B192:I192"/>
    <mergeCell ref="C119:D119"/>
    <mergeCell ref="C165:D165"/>
    <mergeCell ref="D62:E62"/>
    <mergeCell ref="B145:D145"/>
    <mergeCell ref="C162:D162"/>
    <mergeCell ref="C164:D164"/>
    <mergeCell ref="D158:E158"/>
    <mergeCell ref="A5:I5"/>
    <mergeCell ref="A1:I1"/>
    <mergeCell ref="A25:A37"/>
    <mergeCell ref="A64:A78"/>
    <mergeCell ref="A103:A117"/>
  </mergeCells>
  <phoneticPr fontId="3" type="noConversion"/>
  <dataValidations xWindow="670" yWindow="521" count="10">
    <dataValidation type="whole" allowBlank="1" showInputMessage="1" showErrorMessage="1" errorTitle="Foutmelding" error="U dient hier het gewenste aantal in te voeren" promptTitle="Gewenst aantal" prompt="Voer het aantal in" sqref="F180 F52:F53 F136 F79 F138 F151 F144 F184 E178 F50 F148:F149 F170 F174 F161 E149 F146 F59 F98 F87 F96 F91:F92 F61 F100 F48 F57 F81 F83 F85 F157 F177:F178 F191 F166">
      <formula1>0</formula1>
      <formula2>9</formula2>
    </dataValidation>
    <dataValidation allowBlank="1" showInputMessage="1" showErrorMessage="1" errorTitle="Foutbericht" error="Voer hier uw 10-cijferige telefoonnummer in. " promptTitle="Telefoonnummer" prompt="Voer hier uw 10-cijferige telefoonnummer in. " sqref="D21"/>
    <dataValidation type="textLength" allowBlank="1" showInputMessage="1" showErrorMessage="1" errorTitle="Foutmelding" error="Voer hier uw voornaam in" promptTitle="Voornaam" prompt="Voer hier uw voornaam in" sqref="D15">
      <formula1>1</formula1>
      <formula2>50</formula2>
    </dataValidation>
    <dataValidation type="textLength" allowBlank="1" showInputMessage="1" showErrorMessage="1" errorTitle="Achternaam" error="Voer hier uw achternaam in." promptTitle="Achternaam" prompt="Voer hier uw achternaam in" sqref="D17">
      <formula1>1</formula1>
      <formula2>50</formula2>
    </dataValidation>
    <dataValidation allowBlank="1" showInputMessage="1" showErrorMessage="1" errorTitle="Foutmelding" error="Voer hier uw e-mailadres in." promptTitle="E-mailadres" prompt="Voer hier uw e-mailadres in." sqref="D23"/>
    <dataValidation type="textLength" allowBlank="1" showInputMessage="1" showErrorMessage="1" errorTitle="Foutmelding" error="Voer hier dhr. of mvr. in" promptTitle="Aanspreek titel" prompt="Graag dhr. of mvr. invoeren" sqref="D13">
      <formula1>1</formula1>
      <formula2>50</formula2>
    </dataValidation>
    <dataValidation allowBlank="1" showInputMessage="1" promptTitle="Meer informatie" prompt="Bezoek onze website. " sqref="D158:E158"/>
    <dataValidation type="textLength" allowBlank="1" showInputMessage="1" showErrorMessage="1" errorTitle="Foutmelding" error="Voer de plaats in" promptTitle="Vestigingsplaats" prompt="Graag plaats invoeren" sqref="D11">
      <formula1>1</formula1>
      <formula2>50</formula2>
    </dataValidation>
    <dataValidation type="textLength" allowBlank="1" showInputMessage="1" showErrorMessage="1" errorTitle="Foutmelding" error="Voer de naam in" promptTitle="Onderwijsinstelling" prompt="Graag de naam invoeren" sqref="D9">
      <formula1>1</formula1>
      <formula2>50</formula2>
    </dataValidation>
    <dataValidation type="whole" allowBlank="1" showInputMessage="1" showErrorMessage="1" errorTitle="Foutmelding" error="Voer het aantal in. " promptTitle="Gewenst aantal" prompt="Voer het aantal in. " sqref="E27 E29 E31 E33 E35 E37 E39 E41 E43 E45 E47 E49 E66 E68 E70 E72 E74 E76 E78 E80 E82 E84 E86 E88 E105 E107 E109 E111 E113 E115 E117 E119">
      <formula1>0</formula1>
      <formula2>99</formula2>
    </dataValidation>
  </dataValidations>
  <hyperlinks>
    <hyperlink ref="G200" r:id="rId1"/>
    <hyperlink ref="I200" r:id="rId2" display="mailto:annemieke@metismatters.nl?subject=Offerteaanvraag klassiek talen"/>
    <hyperlink ref="C51" r:id="rId3"/>
    <hyperlink ref="C90" r:id="rId4"/>
    <hyperlink ref="C130" r:id="rId5"/>
    <hyperlink ref="C147" r:id="rId6"/>
    <hyperlink ref="H200" r:id="rId7" display="mailto:annemieke@metismatters.nl?subject=Offerteaanvraag klassiek talen"/>
  </hyperlinks>
  <pageMargins left="0.78740157480314965" right="0.78740157480314965" top="0.78740157480314965" bottom="0.78740157480314965" header="0.5" footer="0.5"/>
  <pageSetup paperSize="9" scale="52" orientation="portrait" horizontalDpi="4294967292" verticalDpi="4294967292"/>
  <rowBreaks count="1" manualBreakCount="1">
    <brk id="102" max="9" man="1"/>
  </rowBreaks>
  <drawing r:id="rId8"/>
  <extLst>
    <ext xmlns:mx="http://schemas.microsoft.com/office/mac/excel/2008/main" uri="{64002731-A6B0-56B0-2670-7721B7C09600}">
      <mx:PLV Mode="1"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Werkbladen</vt:lpstr>
      </vt:variant>
      <vt:variant>
        <vt:i4>1</vt:i4>
      </vt:variant>
    </vt:vector>
  </HeadingPairs>
  <TitlesOfParts>
    <vt:vector size="1" baseType="lpstr">
      <vt:lpstr>Offerte-aanvraag KT</vt:lpstr>
    </vt:vector>
  </TitlesOfParts>
  <Company>Duikschool Onderwater.nu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Anke Westerlaken</dc:creator>
  <cp:lastModifiedBy>Anke Westerlaken</cp:lastModifiedBy>
  <dcterms:created xsi:type="dcterms:W3CDTF">2014-04-03T05:42:31Z</dcterms:created>
  <dcterms:modified xsi:type="dcterms:W3CDTF">2014-06-28T08:32:43Z</dcterms:modified>
</cp:coreProperties>
</file>